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75" yWindow="45" windowWidth="14025" windowHeight="11145" tabRatio="937" firstSheet="3" activeTab="5"/>
  </bookViews>
  <sheets>
    <sheet name="雜項收入明細表 " sheetId="62" state="hidden" r:id="rId1"/>
    <sheet name="雜項業務收入明細表" sheetId="61" state="hidden" r:id="rId2"/>
    <sheet name="圖一" sheetId="55" state="hidden" r:id="rId3"/>
    <sheet name="主要表" sheetId="66" r:id="rId4"/>
    <sheet name="主要表(空白)" sheetId="76" r:id="rId5"/>
    <sheet name="收支餘絀預計表" sheetId="1" r:id="rId6"/>
    <sheet name="餘絀撥補預計表" sheetId="2" r:id="rId7"/>
    <sheet name="現金流量預計表" sheetId="3" r:id="rId8"/>
    <sheet name="空白頁10" sheetId="70" r:id="rId9"/>
    <sheet name="明細表" sheetId="65" r:id="rId10"/>
    <sheet name="明細表(空白)" sheetId="77" r:id="rId11"/>
    <sheet name="投資業務收入明細表" sheetId="7" r:id="rId12"/>
    <sheet name="存款利息收入明細表" sheetId="6" r:id="rId13"/>
    <sheet name="提繳費收入" sheetId="59" r:id="rId14"/>
    <sheet name="支出明細表" sheetId="40" r:id="rId15"/>
    <sheet name="固定資產建設改良擴充" sheetId="33" r:id="rId16"/>
    <sheet name="資產折舊" sheetId="30" r:id="rId17"/>
    <sheet name="資產報廢(秘)" sheetId="56" state="hidden" r:id="rId18"/>
    <sheet name="無形資產" sheetId="58" r:id="rId19"/>
    <sheet name="空白頁18" sheetId="75" r:id="rId20"/>
    <sheet name="參考表" sheetId="67" r:id="rId21"/>
    <sheet name="參考表(空白)" sheetId="78" r:id="rId22"/>
    <sheet name="預計平衡表" sheetId="52" r:id="rId23"/>
    <sheet name="員工人數彙計表" sheetId="39" r:id="rId24"/>
    <sheet name="用人費用彙計表 " sheetId="41" r:id="rId25"/>
    <sheet name="媒體政策及業務宣導費彙計表" sheetId="73" r:id="rId26"/>
    <sheet name="呆帳" sheetId="9" r:id="rId27"/>
    <sheet name="業務費用" sheetId="53" r:id="rId28"/>
    <sheet name="業務費用說明" sheetId="71" r:id="rId29"/>
    <sheet name="空白頁30" sheetId="74" r:id="rId30"/>
    <sheet name="附錄" sheetId="68" r:id="rId31"/>
    <sheet name="附錄(空白)" sheetId="79" r:id="rId32"/>
  </sheets>
  <externalReferences>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0" localSheetId="9">[1]稅捐!#REF!</definedName>
    <definedName name="\0" localSheetId="8">[1]稅捐!#REF!</definedName>
    <definedName name="\0" localSheetId="29">[1]稅捐!#REF!</definedName>
    <definedName name="\0" localSheetId="30">[1]稅捐!#REF!</definedName>
    <definedName name="\0" localSheetId="20">[1]稅捐!#REF!</definedName>
    <definedName name="\0" localSheetId="25">[1]稅捐!#REF!</definedName>
    <definedName name="\0" localSheetId="28">[1]稅捐!#REF!</definedName>
    <definedName name="\0" localSheetId="17">[2]稅捐!#REF!</definedName>
    <definedName name="\0" localSheetId="0">[1]稅捐!#REF!</definedName>
    <definedName name="\0">[1]稅捐!#REF!</definedName>
    <definedName name="\d" localSheetId="9">#REF!</definedName>
    <definedName name="\d" localSheetId="8">#REF!</definedName>
    <definedName name="\d" localSheetId="29">#REF!</definedName>
    <definedName name="\d" localSheetId="30">#REF!</definedName>
    <definedName name="\d" localSheetId="20">#REF!</definedName>
    <definedName name="\d" localSheetId="25">#REF!</definedName>
    <definedName name="\d" localSheetId="28">#REF!</definedName>
    <definedName name="\d" localSheetId="17">#REF!</definedName>
    <definedName name="\d" localSheetId="0">#REF!</definedName>
    <definedName name="\d">#REF!</definedName>
    <definedName name="_Dist_Values" localSheetId="9" hidden="1">#REF!</definedName>
    <definedName name="_Dist_Values" localSheetId="8" hidden="1">#REF!</definedName>
    <definedName name="_Dist_Values" localSheetId="29" hidden="1">#REF!</definedName>
    <definedName name="_Dist_Values" localSheetId="30" hidden="1">#REF!</definedName>
    <definedName name="_Dist_Values" localSheetId="20" hidden="1">#REF!</definedName>
    <definedName name="_Dist_Values" localSheetId="25" hidden="1">#REF!</definedName>
    <definedName name="_Dist_Values" localSheetId="28" hidden="1">#REF!</definedName>
    <definedName name="_Dist_Values" localSheetId="17" hidden="1">#REF!</definedName>
    <definedName name="_Dist_Values" localSheetId="0" hidden="1">#REF!</definedName>
    <definedName name="_Dist_Values" hidden="1">#REF!</definedName>
    <definedName name="_Fill" localSheetId="9" hidden="1">#REF!</definedName>
    <definedName name="_Fill" localSheetId="8" hidden="1">#REF!</definedName>
    <definedName name="_Fill" localSheetId="29" hidden="1">#REF!</definedName>
    <definedName name="_Fill" localSheetId="30" hidden="1">#REF!</definedName>
    <definedName name="_Fill" localSheetId="20" hidden="1">#REF!</definedName>
    <definedName name="_Fill" localSheetId="25" hidden="1">#REF!</definedName>
    <definedName name="_Fill" localSheetId="28" hidden="1">#REF!</definedName>
    <definedName name="_Fill" localSheetId="17" hidden="1">#REF!</definedName>
    <definedName name="_Fill" localSheetId="0" hidden="1">#REF!</definedName>
    <definedName name="_Fill" hidden="1">#REF!</definedName>
    <definedName name="_Key1" localSheetId="9" hidden="1">#REF!</definedName>
    <definedName name="_Key1" localSheetId="8" hidden="1">#REF!</definedName>
    <definedName name="_Key1" localSheetId="29" hidden="1">#REF!</definedName>
    <definedName name="_Key1" localSheetId="30" hidden="1">#REF!</definedName>
    <definedName name="_Key1" localSheetId="20" hidden="1">#REF!</definedName>
    <definedName name="_Key1" localSheetId="25" hidden="1">#REF!</definedName>
    <definedName name="_Key1" localSheetId="28" hidden="1">#REF!</definedName>
    <definedName name="_Key1" localSheetId="17" hidden="1">#REF!</definedName>
    <definedName name="_Key1" localSheetId="0" hidden="1">#REF!</definedName>
    <definedName name="_Key1" hidden="1">#REF!</definedName>
    <definedName name="_Order1" hidden="1">255</definedName>
    <definedName name="_Order2" hidden="1">0</definedName>
    <definedName name="_Parse_Out" localSheetId="9" hidden="1">#REF!</definedName>
    <definedName name="_Parse_Out" localSheetId="8" hidden="1">#REF!</definedName>
    <definedName name="_Parse_Out" localSheetId="29" hidden="1">#REF!</definedName>
    <definedName name="_Parse_Out" localSheetId="30" hidden="1">#REF!</definedName>
    <definedName name="_Parse_Out" localSheetId="20" hidden="1">#REF!</definedName>
    <definedName name="_Parse_Out" localSheetId="25" hidden="1">#REF!</definedName>
    <definedName name="_Parse_Out" localSheetId="28" hidden="1">#REF!</definedName>
    <definedName name="_Parse_Out" localSheetId="17" hidden="1">#REF!</definedName>
    <definedName name="_Parse_Out" localSheetId="0" hidden="1">#REF!</definedName>
    <definedName name="_Parse_Out" hidden="1">#REF!</definedName>
    <definedName name="_R" localSheetId="9">#REF!</definedName>
    <definedName name="_R" localSheetId="8">#REF!</definedName>
    <definedName name="_R" localSheetId="29">#REF!</definedName>
    <definedName name="_R" localSheetId="30">#REF!</definedName>
    <definedName name="_R" localSheetId="20">#REF!</definedName>
    <definedName name="_R" localSheetId="25">#REF!</definedName>
    <definedName name="_R" localSheetId="28">#REF!</definedName>
    <definedName name="_R" localSheetId="17">#REF!</definedName>
    <definedName name="_R" localSheetId="0">#REF!</definedName>
    <definedName name="_R">#REF!</definedName>
    <definedName name="_Sort" localSheetId="9" hidden="1">#REF!</definedName>
    <definedName name="_Sort" localSheetId="8" hidden="1">#REF!</definedName>
    <definedName name="_Sort" localSheetId="29" hidden="1">#REF!</definedName>
    <definedName name="_Sort" localSheetId="30" hidden="1">#REF!</definedName>
    <definedName name="_Sort" localSheetId="20" hidden="1">#REF!</definedName>
    <definedName name="_Sort" localSheetId="25" hidden="1">#REF!</definedName>
    <definedName name="_Sort" localSheetId="28" hidden="1">#REF!</definedName>
    <definedName name="_Sort" localSheetId="17" hidden="1">#REF!</definedName>
    <definedName name="_Sort" localSheetId="0" hidden="1">#REF!</definedName>
    <definedName name="_Sort" hidden="1">#REF!</definedName>
    <definedName name="a" localSheetId="9">#REF!</definedName>
    <definedName name="a" localSheetId="8">#REF!</definedName>
    <definedName name="a" localSheetId="29">#REF!</definedName>
    <definedName name="a" localSheetId="30">#REF!</definedName>
    <definedName name="a" localSheetId="20">#REF!</definedName>
    <definedName name="a" localSheetId="25">#REF!</definedName>
    <definedName name="a" localSheetId="28">#REF!</definedName>
    <definedName name="a" localSheetId="17">#REF!</definedName>
    <definedName name="a" localSheetId="0">#REF!</definedName>
    <definedName name="a">#REF!</definedName>
    <definedName name="aa" localSheetId="9">#REF!</definedName>
    <definedName name="aa" localSheetId="8">#REF!</definedName>
    <definedName name="aa" localSheetId="29">#REF!</definedName>
    <definedName name="aa" localSheetId="30">#REF!</definedName>
    <definedName name="aa" localSheetId="20">#REF!</definedName>
    <definedName name="aa" localSheetId="25">#REF!</definedName>
    <definedName name="aa" localSheetId="28">#REF!</definedName>
    <definedName name="aa" localSheetId="17">#REF!</definedName>
    <definedName name="aa" localSheetId="0">#REF!</definedName>
    <definedName name="aa">#REF!</definedName>
    <definedName name="aaaa" localSheetId="9">#REF!</definedName>
    <definedName name="aaaa" localSheetId="8">#REF!</definedName>
    <definedName name="aaaa" localSheetId="29">#REF!</definedName>
    <definedName name="aaaa" localSheetId="30">#REF!</definedName>
    <definedName name="aaaa" localSheetId="20">#REF!</definedName>
    <definedName name="aaaa" localSheetId="25">#REF!</definedName>
    <definedName name="aaaa" localSheetId="28">#REF!</definedName>
    <definedName name="aaaa" localSheetId="17">#REF!</definedName>
    <definedName name="aaaa" localSheetId="0">#REF!</definedName>
    <definedName name="aaaa">#REF!</definedName>
    <definedName name="abcd" localSheetId="9">#REF!</definedName>
    <definedName name="abcd" localSheetId="8">#REF!</definedName>
    <definedName name="abcd" localSheetId="29">#REF!</definedName>
    <definedName name="abcd" localSheetId="30">#REF!</definedName>
    <definedName name="abcd" localSheetId="20">#REF!</definedName>
    <definedName name="abcd" localSheetId="25">#REF!</definedName>
    <definedName name="abcd" localSheetId="28">#REF!</definedName>
    <definedName name="abcd" localSheetId="17">#REF!</definedName>
    <definedName name="abcd" localSheetId="0">#REF!</definedName>
    <definedName name="abcd">#REF!</definedName>
    <definedName name="Discount" localSheetId="9">#REF!</definedName>
    <definedName name="Discount" localSheetId="8">#REF!</definedName>
    <definedName name="Discount" localSheetId="29">#REF!</definedName>
    <definedName name="Discount" localSheetId="30">#REF!</definedName>
    <definedName name="Discount" localSheetId="20">#REF!</definedName>
    <definedName name="Discount" localSheetId="25">#REF!</definedName>
    <definedName name="Discount" localSheetId="28">#REF!</definedName>
    <definedName name="Discount" localSheetId="17">#REF!</definedName>
    <definedName name="Discount" localSheetId="0">#REF!</definedName>
    <definedName name="Discount">#REF!</definedName>
    <definedName name="Discount1" localSheetId="9">#REF!</definedName>
    <definedName name="Discount1" localSheetId="8">#REF!</definedName>
    <definedName name="Discount1" localSheetId="29">#REF!</definedName>
    <definedName name="Discount1" localSheetId="30">#REF!</definedName>
    <definedName name="Discount1" localSheetId="20">#REF!</definedName>
    <definedName name="Discount1" localSheetId="25">#REF!</definedName>
    <definedName name="Discount1" localSheetId="28">#REF!</definedName>
    <definedName name="Discount1" localSheetId="17">#REF!</definedName>
    <definedName name="Discount1" localSheetId="0">#REF!</definedName>
    <definedName name="Discount1">#REF!</definedName>
    <definedName name="K" localSheetId="9">#REF!</definedName>
    <definedName name="K" localSheetId="8">#REF!</definedName>
    <definedName name="K" localSheetId="29">#REF!</definedName>
    <definedName name="K" localSheetId="30">#REF!</definedName>
    <definedName name="K" localSheetId="20">#REF!</definedName>
    <definedName name="K" localSheetId="25">#REF!</definedName>
    <definedName name="K" localSheetId="28">#REF!</definedName>
    <definedName name="K" localSheetId="17">#REF!</definedName>
    <definedName name="K" localSheetId="0">#REF!</definedName>
    <definedName name="K">#REF!</definedName>
    <definedName name="kk">'[3](91)主機增租(NEC報價)'!$C$15</definedName>
    <definedName name="M" localSheetId="9">#REF!</definedName>
    <definedName name="M" localSheetId="8">#REF!</definedName>
    <definedName name="M" localSheetId="29">#REF!</definedName>
    <definedName name="M" localSheetId="30">#REF!</definedName>
    <definedName name="M" localSheetId="20">#REF!</definedName>
    <definedName name="M" localSheetId="25">#REF!</definedName>
    <definedName name="M" localSheetId="28">#REF!</definedName>
    <definedName name="M" localSheetId="17">#REF!</definedName>
    <definedName name="M" localSheetId="0">#REF!</definedName>
    <definedName name="M">#REF!</definedName>
    <definedName name="_xlnm.Print_Area" localSheetId="14">支出明細表!$A$1:$E$19</definedName>
    <definedName name="_xlnm.Print_Area" localSheetId="24">'用人費用彙計表 '!$A$1:$C$15</definedName>
    <definedName name="_xlnm.Print_Area" localSheetId="12">存款利息收入明細表!$A$1:$F$23</definedName>
    <definedName name="_xlnm.Print_Area" localSheetId="5">收支餘絀預計表!$A$1:$J$24</definedName>
    <definedName name="_xlnm.Print_Area" localSheetId="26">呆帳!$A$1:$C$29</definedName>
    <definedName name="_xlnm.Print_Area" localSheetId="11">投資業務收入明細表!$A$1:$F$19</definedName>
    <definedName name="_xlnm.Print_Area" localSheetId="15">固定資產建設改良擴充!$A$1:$F$15</definedName>
    <definedName name="_xlnm.Print_Area" localSheetId="7">現金流量預計表!$A$1:$D$31</definedName>
    <definedName name="_xlnm.Print_Area" localSheetId="25">媒體政策及業務宣導費彙計表!$A$1:$C$25</definedName>
    <definedName name="_xlnm.Print_Area" localSheetId="13">提繳費收入!$A$1:$H$26</definedName>
    <definedName name="_xlnm.Print_Area" localSheetId="18">無形資產!$A$1:$E$18</definedName>
    <definedName name="_xlnm.Print_Area" localSheetId="27">業務費用!$A$1:$D$51</definedName>
    <definedName name="_xlnm.Print_Area" localSheetId="28">業務費用說明!$A$1:$A$99</definedName>
    <definedName name="_xlnm.Print_Area" localSheetId="16">資產折舊!$A$1:$E$22</definedName>
    <definedName name="_xlnm.Print_Area" localSheetId="17">'資產報廢(秘)'!$A$1:$G$30</definedName>
    <definedName name="_xlnm.Print_Area" localSheetId="22">預計平衡表!$A$1:$E$75</definedName>
    <definedName name="_xlnm.Print_Area" localSheetId="0">'雜項收入明細表 '!$A$1:$C$28</definedName>
    <definedName name="_xlnm.Print_Area" localSheetId="1">雜項業務收入明細表!$A$1:$C$28</definedName>
    <definedName name="Print_Area_MI" localSheetId="9">#REF!</definedName>
    <definedName name="Print_Area_MI" localSheetId="8">#REF!</definedName>
    <definedName name="Print_Area_MI" localSheetId="29">#REF!</definedName>
    <definedName name="Print_Area_MI" localSheetId="30">#REF!</definedName>
    <definedName name="Print_Area_MI" localSheetId="20">#REF!</definedName>
    <definedName name="Print_Area_MI" localSheetId="25">#REF!</definedName>
    <definedName name="Print_Area_MI" localSheetId="28">#REF!</definedName>
    <definedName name="Print_Area_MI" localSheetId="17">#REF!</definedName>
    <definedName name="Print_Area_MI" localSheetId="0">#REF!</definedName>
    <definedName name="Print_Area_MI">#REF!</definedName>
    <definedName name="_xlnm.Print_Titles" localSheetId="24">'用人費用彙計表 '!$1:$5</definedName>
    <definedName name="_xlnm.Print_Titles" localSheetId="15">固定資產建設改良擴充!$1:$7</definedName>
    <definedName name="_xlnm.Print_Titles" localSheetId="23">員工人數彙計表!$1:$6</definedName>
    <definedName name="_xlnm.Print_Titles" localSheetId="27">業務費用!$1:$6</definedName>
    <definedName name="_xlnm.Print_Titles" localSheetId="28">業務費用說明!$1:$4</definedName>
    <definedName name="_xlnm.Print_Titles" localSheetId="16">資產折舊!$1:$7</definedName>
    <definedName name="_xlnm.Print_Titles" localSheetId="22">預計平衡表!$1:$6</definedName>
    <definedName name="Rate3" localSheetId="17">[4]Rate!$B$3</definedName>
    <definedName name="Rate3">[5]Rate!$B$3</definedName>
    <definedName name="Rate4">[6]Rate!$B$3</definedName>
    <definedName name="S" localSheetId="9">#REF!</definedName>
    <definedName name="S" localSheetId="8">#REF!</definedName>
    <definedName name="S" localSheetId="29">#REF!</definedName>
    <definedName name="S" localSheetId="30">#REF!</definedName>
    <definedName name="S" localSheetId="20">#REF!</definedName>
    <definedName name="S" localSheetId="25">#REF!</definedName>
    <definedName name="S" localSheetId="28">#REF!</definedName>
    <definedName name="S" localSheetId="17">#REF!</definedName>
    <definedName name="S" localSheetId="0">#REF!</definedName>
    <definedName name="S">#REF!</definedName>
    <definedName name="SALE_UNIT">#N/A</definedName>
    <definedName name="Sigma" localSheetId="9">#REF!</definedName>
    <definedName name="Sigma" localSheetId="8">#REF!</definedName>
    <definedName name="Sigma" localSheetId="29">#REF!</definedName>
    <definedName name="Sigma" localSheetId="30">#REF!</definedName>
    <definedName name="Sigma" localSheetId="20">#REF!</definedName>
    <definedName name="Sigma" localSheetId="25">#REF!</definedName>
    <definedName name="Sigma" localSheetId="28">#REF!</definedName>
    <definedName name="Sigma" localSheetId="17">#REF!</definedName>
    <definedName name="Sigma" localSheetId="0">#REF!</definedName>
    <definedName name="Sigma">#REF!</definedName>
    <definedName name="T" localSheetId="9">#REF!</definedName>
    <definedName name="T" localSheetId="8">#REF!</definedName>
    <definedName name="T" localSheetId="29">#REF!</definedName>
    <definedName name="T" localSheetId="30">#REF!</definedName>
    <definedName name="T" localSheetId="20">#REF!</definedName>
    <definedName name="T" localSheetId="25">#REF!</definedName>
    <definedName name="T" localSheetId="28">#REF!</definedName>
    <definedName name="T" localSheetId="17">#REF!</definedName>
    <definedName name="T" localSheetId="0">#REF!</definedName>
    <definedName name="T">#REF!</definedName>
    <definedName name="Z_39ADBF03_D598_4B05_A422_3FFA9F5C8EE6_.wvu.PrintArea" localSheetId="13" hidden="1">提繳費收入!$A$1:$H$26</definedName>
    <definedName name="Z_39ADBF03_D598_4B05_A422_3FFA9F5C8EE6_.wvu.PrintTitles" localSheetId="14" hidden="1">支出明細表!$1:$6</definedName>
    <definedName name="Z_39ADBF03_D598_4B05_A422_3FFA9F5C8EE6_.wvu.PrintTitles" localSheetId="12" hidden="1">存款利息收入明細表!$1:$7</definedName>
    <definedName name="Z_39ADBF03_D598_4B05_A422_3FFA9F5C8EE6_.wvu.PrintTitles" localSheetId="5" hidden="1">收支餘絀預計表!$1:$7</definedName>
    <definedName name="Z_39ADBF03_D598_4B05_A422_3FFA9F5C8EE6_.wvu.PrintTitles" localSheetId="26" hidden="1">呆帳!$1:$7</definedName>
    <definedName name="Z_39ADBF03_D598_4B05_A422_3FFA9F5C8EE6_.wvu.PrintTitles" localSheetId="11" hidden="1">投資業務收入明細表!$1:$6</definedName>
    <definedName name="Z_39ADBF03_D598_4B05_A422_3FFA9F5C8EE6_.wvu.PrintTitles" localSheetId="13" hidden="1">提繳費收入!$1:$6</definedName>
    <definedName name="Z_39ADBF03_D598_4B05_A422_3FFA9F5C8EE6_.wvu.PrintTitles" localSheetId="22" hidden="1">預計平衡表!$1:$6</definedName>
    <definedName name="Z_E3FB5E9C_33A2_4339_8200_F55E1B650872_.wvu.PrintTitles" localSheetId="22" hidden="1">預計平衡表!$1:$4</definedName>
    <definedName name="否" localSheetId="9">#REF!</definedName>
    <definedName name="否" localSheetId="8">#REF!</definedName>
    <definedName name="否" localSheetId="29">#REF!</definedName>
    <definedName name="否" localSheetId="30">#REF!</definedName>
    <definedName name="否" localSheetId="20">#REF!</definedName>
    <definedName name="否" localSheetId="25">#REF!</definedName>
    <definedName name="否" localSheetId="28">#REF!</definedName>
    <definedName name="否" localSheetId="0">#REF!</definedName>
    <definedName name="否">#REF!</definedName>
    <definedName name="昌" localSheetId="9">#REF!</definedName>
    <definedName name="昌" localSheetId="8">#REF!</definedName>
    <definedName name="昌" localSheetId="29">#REF!</definedName>
    <definedName name="昌" localSheetId="30">#REF!</definedName>
    <definedName name="昌" localSheetId="20">#REF!</definedName>
    <definedName name="昌" localSheetId="25">#REF!</definedName>
    <definedName name="昌" localSheetId="28">#REF!</definedName>
    <definedName name="昌" localSheetId="17">#REF!</definedName>
    <definedName name="昌" localSheetId="0">#REF!</definedName>
    <definedName name="昌">#REF!</definedName>
    <definedName name="非計劃資本支付" localSheetId="17">'[7](91)主機增租'!$C$15</definedName>
    <definedName name="非計劃資本支付">'[8](91)主機增租'!$C$15</definedName>
    <definedName name="非計劃資本支出" localSheetId="17">'[3](91)主機增租(NEC報價)'!$C$15</definedName>
    <definedName name="非計劃資本支出">'[9](91)主機增租(NEC報價)'!$C$15</definedName>
    <definedName name="契約">[10]Rate!$B$3</definedName>
    <definedName name="流" localSheetId="9">#REF!</definedName>
    <definedName name="流" localSheetId="8">#REF!</definedName>
    <definedName name="流" localSheetId="29">#REF!</definedName>
    <definedName name="流" localSheetId="30">#REF!</definedName>
    <definedName name="流" localSheetId="20">#REF!</definedName>
    <definedName name="流" localSheetId="25">#REF!</definedName>
    <definedName name="流" localSheetId="28">#REF!</definedName>
    <definedName name="流" localSheetId="0">#REF!</definedName>
    <definedName name="流">#REF!</definedName>
    <definedName name="原住民" localSheetId="9">#REF!</definedName>
    <definedName name="原住民" localSheetId="8">#REF!</definedName>
    <definedName name="原住民" localSheetId="29">#REF!</definedName>
    <definedName name="原住民" localSheetId="30">#REF!</definedName>
    <definedName name="原住民" localSheetId="20">#REF!</definedName>
    <definedName name="原住民" localSheetId="25">#REF!</definedName>
    <definedName name="原住民" localSheetId="28">#REF!</definedName>
    <definedName name="原住民" localSheetId="17">#REF!</definedName>
    <definedName name="原住民" localSheetId="0">#REF!</definedName>
    <definedName name="原住民">#REF!</definedName>
    <definedName name="原住民1" localSheetId="9">#REF!</definedName>
    <definedName name="原住民1" localSheetId="8">#REF!</definedName>
    <definedName name="原住民1" localSheetId="29">#REF!</definedName>
    <definedName name="原住民1" localSheetId="30">#REF!</definedName>
    <definedName name="原住民1" localSheetId="20">#REF!</definedName>
    <definedName name="原住民1" localSheetId="25">#REF!</definedName>
    <definedName name="原住民1" localSheetId="28">#REF!</definedName>
    <definedName name="原住民1" localSheetId="17">#REF!</definedName>
    <definedName name="原住民1" localSheetId="0">#REF!</definedName>
    <definedName name="原住民1">#REF!</definedName>
    <definedName name="就" localSheetId="9">#REF!</definedName>
    <definedName name="就" localSheetId="8">#REF!</definedName>
    <definedName name="就" localSheetId="29">#REF!</definedName>
    <definedName name="就" localSheetId="30">#REF!</definedName>
    <definedName name="就" localSheetId="20">#REF!</definedName>
    <definedName name="就" localSheetId="25">#REF!</definedName>
    <definedName name="就" localSheetId="28">#REF!</definedName>
    <definedName name="就" localSheetId="0">#REF!</definedName>
    <definedName name="就">#REF!</definedName>
    <definedName name="農" localSheetId="9">#REF!</definedName>
    <definedName name="農" localSheetId="8">#REF!</definedName>
    <definedName name="農" localSheetId="29">#REF!</definedName>
    <definedName name="農" localSheetId="30">#REF!</definedName>
    <definedName name="農" localSheetId="20">#REF!</definedName>
    <definedName name="農" localSheetId="25">#REF!</definedName>
    <definedName name="農" localSheetId="28">#REF!</definedName>
    <definedName name="農" localSheetId="0">#REF!</definedName>
    <definedName name="農">#REF!</definedName>
    <definedName name="預算一欄表">[10]Rate!$B$3</definedName>
    <definedName name="圖" localSheetId="9">#REF!</definedName>
    <definedName name="圖" localSheetId="8">#REF!</definedName>
    <definedName name="圖" localSheetId="29">#REF!</definedName>
    <definedName name="圖" localSheetId="30">#REF!</definedName>
    <definedName name="圖" localSheetId="20">#REF!</definedName>
    <definedName name="圖" localSheetId="25">#REF!</definedName>
    <definedName name="圖" localSheetId="28">#REF!</definedName>
    <definedName name="圖" localSheetId="17">#REF!</definedName>
    <definedName name="圖" localSheetId="0">#REF!</definedName>
    <definedName name="圖">#REF!</definedName>
    <definedName name="職" localSheetId="9">#REF!</definedName>
    <definedName name="職" localSheetId="8">#REF!</definedName>
    <definedName name="職" localSheetId="29">#REF!</definedName>
    <definedName name="職" localSheetId="30">#REF!</definedName>
    <definedName name="職" localSheetId="20">#REF!</definedName>
    <definedName name="職" localSheetId="25">#REF!</definedName>
    <definedName name="職" localSheetId="28">#REF!</definedName>
    <definedName name="職" localSheetId="0">#REF!</definedName>
    <definedName name="職">#REF!</definedName>
    <definedName name="職災" localSheetId="9">#REF!</definedName>
    <definedName name="職災" localSheetId="8">#REF!</definedName>
    <definedName name="職災" localSheetId="29">#REF!</definedName>
    <definedName name="職災" localSheetId="30">#REF!</definedName>
    <definedName name="職災" localSheetId="20">#REF!</definedName>
    <definedName name="職災" localSheetId="25">#REF!</definedName>
    <definedName name="職災" localSheetId="28">#REF!</definedName>
    <definedName name="職災" localSheetId="0">#REF!</definedName>
    <definedName name="職災">#REF!</definedName>
  </definedNames>
  <calcPr calcId="145621"/>
  <customWorkbookViews>
    <customWorkbookView name="a15643 - 個人檢視畫面" guid="{E3FB5E9C-33A2-4339-8200-F55E1B650872}" mergeInterval="0" personalView="1" maximized="1" windowWidth="1020" windowHeight="565" tabRatio="599" activeSheetId="4"/>
    <customWorkbookView name="a16796 - 個人檢視畫面" guid="{39ADBF03-D598-4B05-A422-3FFA9F5C8EE6}" mergeInterval="0" personalView="1" maximized="1" windowWidth="1020" windowHeight="513" tabRatio="599" activeSheetId="10"/>
  </customWorkbookViews>
</workbook>
</file>

<file path=xl/calcChain.xml><?xml version="1.0" encoding="utf-8"?>
<calcChain xmlns="http://schemas.openxmlformats.org/spreadsheetml/2006/main">
  <c r="A48" i="53" l="1"/>
  <c r="B48" i="53"/>
  <c r="A47" i="52"/>
  <c r="A46" i="52"/>
  <c r="D26" i="59" l="1"/>
  <c r="B20" i="1"/>
  <c r="B17" i="1"/>
  <c r="A19" i="40" l="1"/>
  <c r="D28" i="53" l="1"/>
  <c r="A8" i="1" l="1"/>
  <c r="C9" i="52" l="1"/>
  <c r="B36" i="3"/>
  <c r="B14" i="41" l="1"/>
  <c r="A39" i="53" l="1"/>
  <c r="A17" i="53"/>
  <c r="C19" i="40"/>
  <c r="E71" i="52"/>
  <c r="A7" i="40" l="1"/>
  <c r="H10" i="1" l="1"/>
  <c r="B25" i="73" l="1"/>
  <c r="B6" i="73"/>
  <c r="A16" i="1" l="1"/>
  <c r="A8" i="53" l="1"/>
  <c r="A42" i="53"/>
  <c r="A46" i="53"/>
  <c r="B46" i="53"/>
  <c r="A28" i="53"/>
  <c r="B25" i="9"/>
  <c r="B9" i="9"/>
  <c r="D17" i="53" l="1"/>
  <c r="B17" i="53"/>
  <c r="A7" i="58" l="1"/>
  <c r="E19" i="7" l="1"/>
  <c r="A70" i="52"/>
  <c r="A66" i="52"/>
  <c r="A11" i="52"/>
  <c r="A34" i="52"/>
  <c r="A40" i="52"/>
  <c r="A17" i="52"/>
  <c r="A9" i="52"/>
  <c r="A21" i="1" l="1"/>
  <c r="E62" i="52" l="1"/>
  <c r="A23" i="52"/>
  <c r="A26" i="52"/>
  <c r="A25" i="52" s="1"/>
  <c r="A33" i="52"/>
  <c r="A44" i="52"/>
  <c r="A43" i="52" s="1"/>
  <c r="A61" i="52"/>
  <c r="A60" i="52" s="1"/>
  <c r="A59" i="52" s="1"/>
  <c r="A73" i="52" s="1"/>
  <c r="A69" i="52"/>
  <c r="A68" i="52" s="1"/>
  <c r="E8" i="30"/>
  <c r="A8" i="52" l="1"/>
  <c r="A7" i="52" s="1"/>
  <c r="A36" i="53"/>
  <c r="B39" i="53"/>
  <c r="B31" i="53"/>
  <c r="A57" i="52" l="1"/>
  <c r="C40" i="52"/>
  <c r="C11" i="52"/>
  <c r="E9" i="33"/>
  <c r="E7" i="7"/>
  <c r="B19" i="1"/>
  <c r="H19" i="1"/>
  <c r="I19" i="1" s="1"/>
  <c r="E19" i="52" l="1"/>
  <c r="B12" i="30" l="1"/>
  <c r="A8" i="40" l="1"/>
  <c r="A31" i="53" l="1"/>
  <c r="A49" i="53" l="1"/>
  <c r="D11" i="52"/>
  <c r="E15" i="52"/>
  <c r="E63" i="52"/>
  <c r="E64" i="52"/>
  <c r="D61" i="52"/>
  <c r="D17" i="52" l="1"/>
  <c r="C17" i="52"/>
  <c r="C61" i="52"/>
  <c r="C34" i="52"/>
  <c r="B7" i="58" l="1"/>
  <c r="D7" i="58"/>
  <c r="E9" i="7" l="1"/>
  <c r="E7" i="6"/>
  <c r="E9" i="30" l="1"/>
  <c r="B42" i="53"/>
  <c r="B36" i="53"/>
  <c r="B28" i="53"/>
  <c r="B8" i="53"/>
  <c r="B49" i="53" l="1"/>
  <c r="F8" i="1" l="1"/>
  <c r="D8" i="1"/>
  <c r="E18" i="1" s="1"/>
  <c r="B12" i="1"/>
  <c r="B13" i="1"/>
  <c r="B11" i="1"/>
  <c r="B14" i="1"/>
  <c r="A18" i="58"/>
  <c r="D18" i="58"/>
  <c r="B18" i="58"/>
  <c r="G19" i="1" l="1"/>
  <c r="G11" i="1"/>
  <c r="E12" i="1"/>
  <c r="E19" i="1"/>
  <c r="G14" i="1"/>
  <c r="G12" i="1"/>
  <c r="E10" i="1"/>
  <c r="E14" i="1"/>
  <c r="E13" i="1"/>
  <c r="G13" i="1"/>
  <c r="E11" i="1"/>
  <c r="C26" i="59"/>
  <c r="B26" i="59"/>
  <c r="G26" i="59" l="1"/>
  <c r="E26" i="59"/>
  <c r="H26" i="59" l="1"/>
  <c r="H14" i="1" l="1"/>
  <c r="I14" i="1" s="1"/>
  <c r="C8" i="33" l="1"/>
  <c r="C15" i="33" s="1"/>
  <c r="D8" i="33"/>
  <c r="D15" i="33" s="1"/>
  <c r="D47" i="52" l="1"/>
  <c r="D46" i="52" s="1"/>
  <c r="C47" i="52"/>
  <c r="C46" i="52" s="1"/>
  <c r="C16" i="56" l="1"/>
  <c r="C15" i="56"/>
  <c r="C14" i="56"/>
  <c r="B13" i="56"/>
  <c r="C13" i="56" s="1"/>
  <c r="C12" i="56"/>
  <c r="C11" i="56"/>
  <c r="C10" i="56"/>
  <c r="B9" i="56"/>
  <c r="E10" i="30"/>
  <c r="E12" i="30" s="1"/>
  <c r="H17" i="1"/>
  <c r="I17" i="1" s="1"/>
  <c r="B8" i="56" l="1"/>
  <c r="C8" i="56" s="1"/>
  <c r="C9" i="56"/>
  <c r="D42" i="53"/>
  <c r="D39" i="53"/>
  <c r="D36" i="53"/>
  <c r="D31" i="53"/>
  <c r="D8" i="53"/>
  <c r="E41" i="52"/>
  <c r="E42" i="52"/>
  <c r="E35" i="52"/>
  <c r="E10" i="52"/>
  <c r="E12" i="52"/>
  <c r="E13" i="52"/>
  <c r="E16" i="52"/>
  <c r="E18" i="52"/>
  <c r="E20" i="52"/>
  <c r="E21" i="52"/>
  <c r="E22" i="52"/>
  <c r="E27" i="52"/>
  <c r="E29" i="52"/>
  <c r="E31" i="52"/>
  <c r="E32" i="52"/>
  <c r="E36" i="52"/>
  <c r="E38" i="52"/>
  <c r="E39" i="52"/>
  <c r="E45" i="52"/>
  <c r="E48" i="52"/>
  <c r="E50" i="52"/>
  <c r="E52" i="52"/>
  <c r="E54" i="52"/>
  <c r="E49" i="52"/>
  <c r="E51" i="52"/>
  <c r="E53" i="52"/>
  <c r="E55" i="52"/>
  <c r="E65" i="52"/>
  <c r="E61" i="52" s="1"/>
  <c r="E67" i="52"/>
  <c r="D26" i="52"/>
  <c r="C26" i="52"/>
  <c r="E11" i="52" l="1"/>
  <c r="E17" i="52"/>
  <c r="E26" i="52"/>
  <c r="H9" i="1" l="1"/>
  <c r="H13" i="1"/>
  <c r="I13" i="1" s="1"/>
  <c r="E47" i="52" l="1"/>
  <c r="E46" i="52" l="1"/>
  <c r="D16" i="1" l="1"/>
  <c r="E16" i="1" s="1"/>
  <c r="D21" i="1" l="1"/>
  <c r="A50" i="53"/>
  <c r="B50" i="53"/>
  <c r="E23" i="6" l="1"/>
  <c r="B23" i="6"/>
  <c r="D25" i="52" l="1"/>
  <c r="C25" i="52" l="1"/>
  <c r="E25" i="52" s="1"/>
  <c r="B16" i="1" l="1"/>
  <c r="B8" i="55"/>
  <c r="C5" i="55" s="1"/>
  <c r="C8" i="52"/>
  <c r="C7" i="55" l="1"/>
  <c r="C6" i="55"/>
  <c r="H12" i="1"/>
  <c r="I12" i="1" s="1"/>
  <c r="F16" i="1" l="1"/>
  <c r="D8" i="40"/>
  <c r="D19" i="40" s="1"/>
  <c r="B20" i="39"/>
  <c r="D66" i="52"/>
  <c r="B26" i="9"/>
  <c r="B27" i="9"/>
  <c r="B28" i="9"/>
  <c r="B19" i="9"/>
  <c r="B14" i="9"/>
  <c r="B19" i="7"/>
  <c r="D70" i="52"/>
  <c r="D69" i="52" s="1"/>
  <c r="D68" i="52" s="1"/>
  <c r="C70" i="52"/>
  <c r="C66" i="52"/>
  <c r="D44" i="52"/>
  <c r="D43" i="52" s="1"/>
  <c r="C44" i="52"/>
  <c r="D40" i="52"/>
  <c r="D37" i="52"/>
  <c r="E37" i="52" s="1"/>
  <c r="D34" i="52"/>
  <c r="D9" i="52"/>
  <c r="C8" i="40"/>
  <c r="D8" i="2"/>
  <c r="D13" i="2" s="1"/>
  <c r="H11" i="1"/>
  <c r="I11" i="1" s="1"/>
  <c r="H18" i="1"/>
  <c r="I18" i="1" s="1"/>
  <c r="C12" i="30"/>
  <c r="D12" i="30"/>
  <c r="C13" i="30"/>
  <c r="E14" i="30"/>
  <c r="E9" i="1"/>
  <c r="E8" i="1"/>
  <c r="I10" i="1" l="1"/>
  <c r="H8" i="1"/>
  <c r="I8" i="1" s="1"/>
  <c r="B24" i="9"/>
  <c r="E9" i="52"/>
  <c r="D8" i="52"/>
  <c r="E66" i="52"/>
  <c r="E13" i="2"/>
  <c r="B8" i="33"/>
  <c r="B15" i="33" s="1"/>
  <c r="E34" i="52"/>
  <c r="E40" i="52"/>
  <c r="E44" i="52"/>
  <c r="E70" i="52"/>
  <c r="E13" i="30"/>
  <c r="I9" i="1"/>
  <c r="C33" i="52"/>
  <c r="C43" i="52"/>
  <c r="C69" i="52"/>
  <c r="E69" i="52" s="1"/>
  <c r="E9" i="2"/>
  <c r="F21" i="1"/>
  <c r="B8" i="1"/>
  <c r="B21" i="1" s="1"/>
  <c r="E10" i="2"/>
  <c r="E8" i="2"/>
  <c r="B10" i="1"/>
  <c r="B9" i="1"/>
  <c r="B18" i="1"/>
  <c r="G16" i="1"/>
  <c r="G10" i="1"/>
  <c r="G18" i="1"/>
  <c r="G9" i="1"/>
  <c r="G8" i="1"/>
  <c r="E21" i="1"/>
  <c r="H16" i="1"/>
  <c r="I16" i="1" s="1"/>
  <c r="D60" i="52"/>
  <c r="D59" i="52" s="1"/>
  <c r="D73" i="52" s="1"/>
  <c r="C60" i="52"/>
  <c r="D33" i="52"/>
  <c r="E8" i="52" l="1"/>
  <c r="E8" i="33"/>
  <c r="E15" i="33" s="1"/>
  <c r="E33" i="52"/>
  <c r="E60" i="52"/>
  <c r="E43" i="52"/>
  <c r="C7" i="52"/>
  <c r="G21" i="1"/>
  <c r="C59" i="52"/>
  <c r="E59" i="52" s="1"/>
  <c r="C68" i="52"/>
  <c r="E68" i="52" s="1"/>
  <c r="D7" i="52"/>
  <c r="H21" i="1"/>
  <c r="I21" i="1" s="1"/>
  <c r="B35" i="3" l="1"/>
  <c r="A8" i="2"/>
  <c r="B9" i="2" s="1"/>
  <c r="D57" i="52"/>
  <c r="C73" i="52"/>
  <c r="E73" i="52" s="1"/>
  <c r="C57" i="52"/>
  <c r="E7" i="52"/>
  <c r="E57" i="52" l="1"/>
  <c r="A13" i="2"/>
  <c r="B13" i="2" s="1"/>
  <c r="B10" i="2"/>
  <c r="B8" i="2"/>
  <c r="D46" i="53"/>
  <c r="D48" i="53" s="1"/>
  <c r="D50" i="53" l="1"/>
  <c r="D49" i="53"/>
</calcChain>
</file>

<file path=xl/comments1.xml><?xml version="1.0" encoding="utf-8"?>
<comments xmlns="http://schemas.openxmlformats.org/spreadsheetml/2006/main">
  <authors>
    <author xml:space="preserve"> 主計室-李正心</author>
  </authors>
  <commentList>
    <comment ref="D12" authorId="0">
      <text>
        <r>
          <rPr>
            <sz val="9"/>
            <color indexed="81"/>
            <rFont val="細明體"/>
            <family val="3"/>
            <charset val="136"/>
          </rPr>
          <t>勞退組編列預收提繳費逾</t>
        </r>
        <r>
          <rPr>
            <sz val="9"/>
            <color indexed="81"/>
            <rFont val="Tahoma"/>
            <family val="2"/>
          </rPr>
          <t>4</t>
        </r>
        <r>
          <rPr>
            <sz val="9"/>
            <color indexed="81"/>
            <rFont val="細明體"/>
            <family val="3"/>
            <charset val="136"/>
          </rPr>
          <t>年轉入由「雜項業務收入」改為「雜項收入」項下</t>
        </r>
      </text>
    </comment>
    <comment ref="D14" authorId="0">
      <text>
        <r>
          <rPr>
            <b/>
            <sz val="9"/>
            <color indexed="81"/>
            <rFont val="細明體"/>
            <family val="3"/>
            <charset val="136"/>
          </rPr>
          <t>勞退組編列預收提繳費逾</t>
        </r>
        <r>
          <rPr>
            <b/>
            <sz val="9"/>
            <color indexed="81"/>
            <rFont val="Tahoma"/>
            <family val="2"/>
          </rPr>
          <t>4</t>
        </r>
        <r>
          <rPr>
            <b/>
            <sz val="9"/>
            <color indexed="81"/>
            <rFont val="細明體"/>
            <family val="3"/>
            <charset val="136"/>
          </rPr>
          <t>年轉入由「雜項業務收入」改為「雜項收入」項下</t>
        </r>
      </text>
    </comment>
  </commentList>
</comments>
</file>

<file path=xl/comments2.xml><?xml version="1.0" encoding="utf-8"?>
<comments xmlns="http://schemas.openxmlformats.org/spreadsheetml/2006/main">
  <authors>
    <author xml:space="preserve"> 主計室-李正心</author>
  </authors>
  <commentList>
    <comment ref="E7" authorId="0">
      <text>
        <r>
          <rPr>
            <b/>
            <sz val="9"/>
            <color indexed="81"/>
            <rFont val="Tahoma"/>
            <family val="2"/>
          </rPr>
          <t xml:space="preserve"> </t>
        </r>
        <r>
          <rPr>
            <b/>
            <sz val="9"/>
            <color indexed="81"/>
            <rFont val="細明體"/>
            <family val="3"/>
            <charset val="136"/>
          </rPr>
          <t>主計室</t>
        </r>
        <r>
          <rPr>
            <b/>
            <sz val="9"/>
            <color indexed="81"/>
            <rFont val="Tahoma"/>
            <family val="2"/>
          </rPr>
          <t>-</t>
        </r>
        <r>
          <rPr>
            <b/>
            <sz val="9"/>
            <color indexed="81"/>
            <rFont val="細明體"/>
            <family val="3"/>
            <charset val="136"/>
          </rPr>
          <t>李正心</t>
        </r>
        <r>
          <rPr>
            <b/>
            <sz val="9"/>
            <color indexed="81"/>
            <rFont val="Tahoma"/>
            <family val="2"/>
          </rPr>
          <t>:</t>
        </r>
        <r>
          <rPr>
            <sz val="9"/>
            <color indexed="81"/>
            <rFont val="Tahoma"/>
            <family val="2"/>
          </rPr>
          <t xml:space="preserve">
107/5/2</t>
        </r>
        <r>
          <rPr>
            <sz val="9"/>
            <color indexed="81"/>
            <rFont val="細明體"/>
            <family val="3"/>
            <charset val="136"/>
          </rPr>
          <t>上午11點經電洽基金局荷淵表示，該項目單純，不用再增加分析表，直接於本表說明欄說明即可。</t>
        </r>
      </text>
    </comment>
  </commentList>
</comments>
</file>

<file path=xl/comments3.xml><?xml version="1.0" encoding="utf-8"?>
<comments xmlns="http://schemas.openxmlformats.org/spreadsheetml/2006/main">
  <authors>
    <author>17597</author>
  </authors>
  <commentList>
    <comment ref="A5" authorId="0">
      <text>
        <r>
          <rPr>
            <sz val="9"/>
            <color indexed="81"/>
            <rFont val="細明體"/>
            <family val="3"/>
            <charset val="136"/>
          </rPr>
          <t>決算書</t>
        </r>
        <r>
          <rPr>
            <sz val="9"/>
            <color indexed="81"/>
            <rFont val="Tahoma"/>
            <family val="2"/>
          </rPr>
          <t>-</t>
        </r>
        <r>
          <rPr>
            <sz val="9"/>
            <color indexed="81"/>
            <rFont val="細明體"/>
            <family val="3"/>
            <charset val="136"/>
          </rPr>
          <t>無形資產明細表</t>
        </r>
        <r>
          <rPr>
            <b/>
            <sz val="9"/>
            <color indexed="81"/>
            <rFont val="細明體"/>
            <family val="3"/>
            <charset val="136"/>
          </rPr>
          <t xml:space="preserve">
</t>
        </r>
      </text>
    </comment>
  </commentList>
</comments>
</file>

<file path=xl/comments4.xml><?xml version="1.0" encoding="utf-8"?>
<comments xmlns="http://schemas.openxmlformats.org/spreadsheetml/2006/main">
  <authors>
    <author>A16534</author>
  </authors>
  <commentList>
    <comment ref="A17" authorId="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<sst xmlns="http://schemas.openxmlformats.org/spreadsheetml/2006/main" count="624" uniqueCount="548">
  <si>
    <t>單位：新臺幣千元</t>
    <phoneticPr fontId="10" type="noConversion"/>
  </si>
  <si>
    <t>催收款項</t>
    <phoneticPr fontId="14" type="noConversion"/>
  </si>
  <si>
    <t>一般建築及設備計畫</t>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</si>
  <si>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0"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</si>
  <si>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4" type="noConversion"/>
  </si>
  <si>
    <t>期 限</t>
    <phoneticPr fontId="14" type="noConversion"/>
  </si>
  <si>
    <r>
      <t>金</t>
    </r>
    <r>
      <rPr>
        <sz val="12"/>
        <rFont val="Times New Roman"/>
        <family val="1"/>
      </rPr>
      <t xml:space="preserve">      </t>
    </r>
    <r>
      <rPr>
        <sz val="12"/>
        <rFont val="標楷體"/>
        <family val="4"/>
        <charset val="136"/>
      </rPr>
      <t>額</t>
    </r>
    <phoneticPr fontId="14" type="noConversion"/>
  </si>
  <si>
    <r>
      <t>說</t>
    </r>
    <r>
      <rPr>
        <sz val="12"/>
        <rFont val="Times New Roman"/>
        <family val="1"/>
      </rPr>
      <t xml:space="preserve">              </t>
    </r>
    <r>
      <rPr>
        <sz val="12"/>
        <rFont val="標楷體"/>
        <family val="4"/>
        <charset val="136"/>
      </rPr>
      <t>明</t>
    </r>
    <phoneticPr fontId="14" type="noConversion"/>
  </si>
  <si>
    <r>
      <t>項</t>
    </r>
    <r>
      <rPr>
        <sz val="12"/>
        <rFont val="Times New Roman"/>
        <family val="1"/>
      </rPr>
      <t xml:space="preserve">            </t>
    </r>
    <r>
      <rPr>
        <sz val="12"/>
        <rFont val="標楷體"/>
        <family val="4"/>
        <charset val="136"/>
      </rPr>
      <t>目</t>
    </r>
    <phoneticPr fontId="14"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</si>
  <si>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4" type="noConversion"/>
  </si>
  <si>
    <t>項           目</t>
    <phoneticPr fontId="8" type="noConversion"/>
  </si>
  <si>
    <t>交    通    及
運  輸  設  備</t>
    <phoneticPr fontId="8" type="noConversion"/>
  </si>
  <si>
    <t>機        械
及   設   備</t>
    <phoneticPr fontId="8" type="noConversion"/>
  </si>
  <si>
    <t>什  項  設  備</t>
    <phoneticPr fontId="8" type="noConversion"/>
  </si>
  <si>
    <t>合    計</t>
    <phoneticPr fontId="8" type="noConversion"/>
  </si>
  <si>
    <t>前年度決算資產原值</t>
    <phoneticPr fontId="8" type="noConversion"/>
  </si>
  <si>
    <t>合        計</t>
    <phoneticPr fontId="14"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</si>
  <si>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0"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</si>
  <si>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0" type="noConversion"/>
  </si>
  <si>
    <t>單位：新臺幣千元</t>
    <phoneticPr fontId="10" type="noConversion"/>
  </si>
  <si>
    <t>前年度決算數</t>
    <phoneticPr fontId="14" type="noConversion"/>
  </si>
  <si>
    <t>上年度預算數</t>
    <phoneticPr fontId="14" type="noConversion"/>
  </si>
  <si>
    <r>
      <t>說</t>
    </r>
    <r>
      <rPr>
        <sz val="12"/>
        <rFont val="Times New Roman"/>
        <family val="1"/>
      </rPr>
      <t xml:space="preserve">              </t>
    </r>
    <r>
      <rPr>
        <sz val="12"/>
        <rFont val="標楷體"/>
        <family val="4"/>
        <charset val="136"/>
      </rPr>
      <t>明</t>
    </r>
    <phoneticPr fontId="14" type="noConversion"/>
  </si>
  <si>
    <r>
      <t>項</t>
    </r>
    <r>
      <rPr>
        <sz val="12"/>
        <rFont val="Times New Roman"/>
        <family val="1"/>
      </rPr>
      <t xml:space="preserve">            </t>
    </r>
    <r>
      <rPr>
        <sz val="12"/>
        <rFont val="標楷體"/>
        <family val="4"/>
        <charset val="136"/>
      </rPr>
      <t>目</t>
    </r>
    <phoneticPr fontId="14"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</si>
  <si>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4"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</si>
  <si>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14" type="noConversion"/>
  </si>
  <si>
    <r>
      <t>期</t>
    </r>
    <r>
      <rPr>
        <sz val="12"/>
        <rFont val="Times New Roman"/>
        <family val="1"/>
      </rPr>
      <t xml:space="preserve"> </t>
    </r>
    <r>
      <rPr>
        <sz val="12"/>
        <rFont val="標楷體"/>
        <family val="4"/>
        <charset val="136"/>
      </rPr>
      <t>限</t>
    </r>
    <phoneticPr fontId="14" type="noConversion"/>
  </si>
  <si>
    <r>
      <t>金</t>
    </r>
    <r>
      <rPr>
        <sz val="12"/>
        <rFont val="Times New Roman"/>
        <family val="1"/>
      </rPr>
      <t xml:space="preserve">      </t>
    </r>
    <r>
      <rPr>
        <sz val="12"/>
        <rFont val="標楷體"/>
        <family val="4"/>
        <charset val="136"/>
      </rPr>
      <t>額</t>
    </r>
    <phoneticPr fontId="14" type="noConversion"/>
  </si>
  <si>
    <r>
      <t>說</t>
    </r>
    <r>
      <rPr>
        <sz val="12"/>
        <rFont val="Times New Roman"/>
        <family val="1"/>
      </rPr>
      <t xml:space="preserve">              </t>
    </r>
    <r>
      <rPr>
        <sz val="12"/>
        <rFont val="標楷體"/>
        <family val="4"/>
        <charset val="136"/>
      </rPr>
      <t>明</t>
    </r>
    <phoneticPr fontId="14" type="noConversion"/>
  </si>
  <si>
    <t>本年度預算數</t>
    <phoneticPr fontId="14" type="noConversion"/>
  </si>
  <si>
    <r>
      <t>1.</t>
    </r>
    <r>
      <rPr>
        <sz val="12"/>
        <rFont val="標楷體"/>
        <family val="4"/>
        <charset val="136"/>
      </rPr>
      <t>計提備抵呆帳</t>
    </r>
    <phoneticPr fontId="14" type="noConversion"/>
  </si>
  <si>
    <r>
      <t>2.</t>
    </r>
    <r>
      <rPr>
        <sz val="12"/>
        <rFont val="標楷體"/>
        <family val="4"/>
        <charset val="136"/>
      </rPr>
      <t>減：上年度備抵呆帳餘額</t>
    </r>
    <phoneticPr fontId="14" type="noConversion"/>
  </si>
  <si>
    <t>適   用   業   別</t>
    <phoneticPr fontId="14" type="noConversion"/>
  </si>
  <si>
    <t>科 目 名 稱</t>
    <phoneticPr fontId="14" type="noConversion"/>
  </si>
  <si>
    <t>科    目    名    稱</t>
    <phoneticPr fontId="14" type="noConversion"/>
  </si>
  <si>
    <t>資產重估增值額</t>
    <phoneticPr fontId="8" type="noConversion"/>
  </si>
  <si>
    <t>說          明</t>
    <phoneticPr fontId="14" type="noConversion"/>
  </si>
  <si>
    <r>
      <t>1.</t>
    </r>
    <r>
      <rPr>
        <sz val="12"/>
        <color indexed="9"/>
        <rFont val="標楷體"/>
        <family val="4"/>
        <charset val="136"/>
      </rPr>
      <t>計提</t>
    </r>
    <r>
      <rPr>
        <sz val="12"/>
        <rFont val="標楷體"/>
        <family val="4"/>
        <charset val="136"/>
      </rPr>
      <t>催收提繳費</t>
    </r>
    <phoneticPr fontId="14" type="noConversion"/>
  </si>
  <si>
    <r>
      <t>1.</t>
    </r>
    <r>
      <rPr>
        <sz val="12"/>
        <color indexed="9"/>
        <rFont val="標楷體"/>
        <family val="4"/>
        <charset val="136"/>
      </rPr>
      <t>計提</t>
    </r>
    <r>
      <rPr>
        <sz val="12"/>
        <rFont val="標楷體"/>
        <family val="4"/>
        <charset val="136"/>
      </rPr>
      <t>催收墊償工資</t>
    </r>
    <phoneticPr fontId="14" type="noConversion"/>
  </si>
  <si>
    <r>
      <t>2.</t>
    </r>
    <r>
      <rPr>
        <sz val="12"/>
        <color indexed="9"/>
        <rFont val="標楷體"/>
        <family val="4"/>
        <charset val="136"/>
      </rPr>
      <t>減：</t>
    </r>
    <r>
      <rPr>
        <sz val="12"/>
        <rFont val="標楷體"/>
        <family val="4"/>
        <charset val="136"/>
      </rPr>
      <t>催收提繳費</t>
    </r>
    <phoneticPr fontId="14" type="noConversion"/>
  </si>
  <si>
    <r>
      <t>2.</t>
    </r>
    <r>
      <rPr>
        <sz val="12"/>
        <color indexed="9"/>
        <rFont val="標楷體"/>
        <family val="4"/>
        <charset val="136"/>
      </rPr>
      <t>減：</t>
    </r>
    <r>
      <rPr>
        <sz val="12"/>
        <rFont val="標楷體"/>
        <family val="4"/>
        <charset val="136"/>
      </rPr>
      <t>催收墊償工資</t>
    </r>
    <phoneticPr fontId="14" type="noConversion"/>
  </si>
  <si>
    <r>
      <t>3.</t>
    </r>
    <r>
      <rPr>
        <sz val="12"/>
        <rFont val="標楷體"/>
        <family val="4"/>
        <charset val="136"/>
      </rPr>
      <t>加：本年度預計呆帳核銷數</t>
    </r>
    <phoneticPr fontId="14" type="noConversion"/>
  </si>
  <si>
    <r>
      <t>2.</t>
    </r>
    <r>
      <rPr>
        <sz val="12"/>
        <color indexed="9"/>
        <rFont val="標楷體"/>
        <family val="4"/>
        <charset val="136"/>
      </rPr>
      <t>減：</t>
    </r>
    <r>
      <rPr>
        <sz val="12"/>
        <rFont val="標楷體"/>
        <family val="4"/>
        <charset val="136"/>
      </rPr>
      <t>催收提繳費</t>
    </r>
    <phoneticPr fontId="14" type="noConversion"/>
  </si>
  <si>
    <r>
      <t>2.</t>
    </r>
    <r>
      <rPr>
        <sz val="12"/>
        <color indexed="9"/>
        <rFont val="標楷體"/>
        <family val="4"/>
        <charset val="136"/>
      </rPr>
      <t>減：</t>
    </r>
    <r>
      <rPr>
        <sz val="12"/>
        <rFont val="標楷體"/>
        <family val="4"/>
        <charset val="136"/>
      </rPr>
      <t>催收墊償工資</t>
    </r>
    <phoneticPr fontId="14" type="noConversion"/>
  </si>
  <si>
    <r>
      <t>4.</t>
    </r>
    <r>
      <rPr>
        <sz val="12"/>
        <rFont val="標楷體"/>
        <family val="4"/>
        <charset val="136"/>
      </rPr>
      <t>本年度增提數</t>
    </r>
    <phoneticPr fontId="14" type="noConversion"/>
  </si>
  <si>
    <r>
      <t>4.</t>
    </r>
    <r>
      <rPr>
        <sz val="12"/>
        <color indexed="9"/>
        <rFont val="標楷體"/>
        <family val="4"/>
        <charset val="136"/>
      </rPr>
      <t>本年</t>
    </r>
    <r>
      <rPr>
        <sz val="12"/>
        <rFont val="標楷體"/>
        <family val="4"/>
        <charset val="136"/>
      </rPr>
      <t>催收提繳費</t>
    </r>
    <phoneticPr fontId="14" type="noConversion"/>
  </si>
  <si>
    <r>
      <t>4.</t>
    </r>
    <r>
      <rPr>
        <sz val="12"/>
        <color indexed="9"/>
        <rFont val="標楷體"/>
        <family val="4"/>
        <charset val="136"/>
      </rPr>
      <t>本年</t>
    </r>
    <r>
      <rPr>
        <sz val="12"/>
        <rFont val="標楷體"/>
        <family val="4"/>
        <charset val="136"/>
      </rPr>
      <t>催收墊償工資</t>
    </r>
    <phoneticPr fontId="14"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</si>
  <si>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0"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</si>
  <si>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0" type="noConversion"/>
  </si>
  <si>
    <t>單位：人</t>
    <phoneticPr fontId="10" type="noConversion"/>
  </si>
  <si>
    <t>職　類（稱）</t>
    <phoneticPr fontId="9" type="noConversion"/>
  </si>
  <si>
    <t>本年度員額預計數</t>
    <phoneticPr fontId="9" type="noConversion"/>
  </si>
  <si>
    <t>說          明</t>
    <phoneticPr fontId="9" type="noConversion"/>
  </si>
  <si>
    <t>　正式職員</t>
    <phoneticPr fontId="8" type="noConversion"/>
  </si>
  <si>
    <t>　正式工員</t>
    <phoneticPr fontId="8"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</si>
  <si>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0" type="noConversion"/>
  </si>
  <si>
    <t>科  目  名  稱</t>
    <phoneticPr fontId="9" type="noConversion"/>
  </si>
  <si>
    <t>本年度預算數</t>
    <phoneticPr fontId="9" type="noConversion"/>
  </si>
  <si>
    <t xml:space="preserve">正式員額薪資
</t>
    <phoneticPr fontId="8" type="noConversion"/>
  </si>
  <si>
    <t>獎金</t>
    <phoneticPr fontId="8" type="noConversion"/>
  </si>
  <si>
    <t>退休及卹償金</t>
    <phoneticPr fontId="8" type="noConversion"/>
  </si>
  <si>
    <t xml:space="preserve">福利費
</t>
    <phoneticPr fontId="8" type="noConversion"/>
  </si>
  <si>
    <t>提繳費</t>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</si>
  <si>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0" type="noConversion"/>
  </si>
  <si>
    <t>單位：新臺幣千元</t>
    <phoneticPr fontId="10" type="noConversion"/>
  </si>
  <si>
    <t>合        計</t>
    <phoneticPr fontId="14" type="noConversion"/>
  </si>
  <si>
    <t>本年度應提折舊額</t>
    <phoneticPr fontId="8" type="noConversion"/>
  </si>
  <si>
    <t>單位：新臺幣千元</t>
    <phoneticPr fontId="9"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</si>
  <si>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0" type="noConversion"/>
  </si>
  <si>
    <t>單位：新臺幣千元</t>
    <phoneticPr fontId="14"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</si>
  <si>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0" type="noConversion"/>
  </si>
  <si>
    <t>單位：新臺幣千元</t>
    <phoneticPr fontId="8" type="noConversion"/>
  </si>
  <si>
    <t>項          目</t>
    <phoneticPr fontId="26" type="noConversion"/>
  </si>
  <si>
    <t>預算數</t>
    <phoneticPr fontId="8" type="noConversion"/>
  </si>
  <si>
    <t>說          明</t>
    <phoneticPr fontId="26" type="noConversion"/>
  </si>
  <si>
    <t>　流動資產</t>
    <phoneticPr fontId="10" type="noConversion"/>
  </si>
  <si>
    <t>　　什項設備</t>
    <phoneticPr fontId="10"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</si>
  <si>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14"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</si>
  <si>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14" type="noConversion"/>
  </si>
  <si>
    <r>
      <t>本年度(</t>
    </r>
    <r>
      <rPr>
        <sz val="12"/>
        <rFont val="Times New Roman"/>
        <family val="1"/>
      </rPr>
      <t>12</t>
    </r>
    <r>
      <rPr>
        <sz val="12"/>
        <rFont val="標楷體"/>
        <family val="4"/>
        <charset val="136"/>
      </rPr>
      <t>月底)止資產總額</t>
    </r>
    <phoneticPr fontId="8" type="noConversion"/>
  </si>
  <si>
    <t>科目</t>
    <phoneticPr fontId="9" type="noConversion"/>
  </si>
  <si>
    <r>
      <t>比 較 增 減</t>
    </r>
    <r>
      <rPr>
        <sz val="11"/>
        <rFont val="Times New Roman"/>
        <family val="1"/>
      </rPr>
      <t/>
    </r>
    <phoneticPr fontId="26" type="noConversion"/>
  </si>
  <si>
    <t xml:space="preserve">  催收提繳費</t>
    <phoneticPr fontId="9" type="noConversion"/>
  </si>
  <si>
    <t xml:space="preserve">  催收墊償工資</t>
    <phoneticPr fontId="9" type="noConversion"/>
  </si>
  <si>
    <t>超時工作報酬</t>
    <phoneticPr fontId="8" type="noConversion"/>
  </si>
  <si>
    <r>
      <t>說</t>
    </r>
    <r>
      <rPr>
        <sz val="12"/>
        <rFont val="Times New Roman"/>
        <family val="1"/>
      </rPr>
      <t xml:space="preserve">          </t>
    </r>
    <r>
      <rPr>
        <sz val="12"/>
        <rFont val="標楷體"/>
        <family val="4"/>
        <charset val="136"/>
      </rPr>
      <t>明</t>
    </r>
    <phoneticPr fontId="9" type="noConversion"/>
  </si>
  <si>
    <t>合        計</t>
    <phoneticPr fontId="8" type="noConversion"/>
  </si>
  <si>
    <t>　機械及設備</t>
    <phoneticPr fontId="8" type="noConversion"/>
  </si>
  <si>
    <t>合        計</t>
    <phoneticPr fontId="14" type="noConversion"/>
  </si>
  <si>
    <t>前年度決算數</t>
    <phoneticPr fontId="14" type="noConversion"/>
  </si>
  <si>
    <t>科　　　目</t>
    <phoneticPr fontId="14" type="noConversion"/>
  </si>
  <si>
    <t>本年度預算數</t>
    <phoneticPr fontId="14" type="noConversion"/>
  </si>
  <si>
    <t>上年度預算數</t>
    <phoneticPr fontId="14" type="noConversion"/>
  </si>
  <si>
    <r>
      <t>比較增減</t>
    </r>
    <r>
      <rPr>
        <sz val="12"/>
        <rFont val="Times New Roman"/>
        <family val="1"/>
      </rPr>
      <t>(-)</t>
    </r>
    <phoneticPr fontId="14" type="noConversion"/>
  </si>
  <si>
    <t>說　明</t>
    <phoneticPr fontId="14" type="noConversion"/>
  </si>
  <si>
    <t>金 額</t>
    <phoneticPr fontId="9" type="noConversion"/>
  </si>
  <si>
    <t>%</t>
    <phoneticPr fontId="9" type="noConversion"/>
  </si>
  <si>
    <t>總收入</t>
    <phoneticPr fontId="14" type="noConversion"/>
  </si>
  <si>
    <t>已轉銷呆帳墊償案件經司法途徑收回之收入。</t>
    <phoneticPr fontId="9" type="noConversion"/>
  </si>
  <si>
    <t>總支出</t>
    <phoneticPr fontId="14"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</si>
  <si>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0" type="noConversion"/>
  </si>
  <si>
    <t>上 年 度 預 算 數</t>
    <phoneticPr fontId="14" type="noConversion"/>
  </si>
  <si>
    <t>項　　　目</t>
    <phoneticPr fontId="26" type="noConversion"/>
  </si>
  <si>
    <t>本 年 度 預 算 數</t>
    <phoneticPr fontId="8" type="noConversion"/>
  </si>
  <si>
    <t>說　　　明</t>
    <phoneticPr fontId="8" type="noConversion"/>
  </si>
  <si>
    <t>賸餘之部</t>
    <phoneticPr fontId="8" type="noConversion"/>
  </si>
  <si>
    <r>
      <t xml:space="preserve">    </t>
    </r>
    <r>
      <rPr>
        <sz val="12"/>
        <rFont val="標楷體"/>
        <family val="4"/>
        <charset val="136"/>
      </rPr>
      <t>本期賸餘</t>
    </r>
    <phoneticPr fontId="8" type="noConversion"/>
  </si>
  <si>
    <r>
      <t xml:space="preserve">    </t>
    </r>
    <r>
      <rPr>
        <sz val="12"/>
        <rFont val="標楷體"/>
        <family val="4"/>
        <charset val="136"/>
      </rPr>
      <t>前期未分配賸餘</t>
    </r>
    <phoneticPr fontId="8" type="noConversion"/>
  </si>
  <si>
    <t>分配之部</t>
    <phoneticPr fontId="8" type="noConversion"/>
  </si>
  <si>
    <t>未分配賸餘</t>
    <phoneticPr fontId="8" type="noConversion"/>
  </si>
  <si>
    <t>留存本基金。</t>
    <phoneticPr fontId="8" type="noConversion"/>
  </si>
  <si>
    <t xml:space="preserve">  　現金 </t>
    <phoneticPr fontId="10" type="noConversion"/>
  </si>
  <si>
    <t>　　  銀行存款</t>
    <phoneticPr fontId="10" type="noConversion"/>
  </si>
  <si>
    <t>　  機械及設備</t>
    <phoneticPr fontId="10" type="noConversion"/>
  </si>
  <si>
    <t>　　  機械及設備</t>
    <phoneticPr fontId="26" type="noConversion"/>
  </si>
  <si>
    <t>　　  累計折舊－機械及設備</t>
    <phoneticPr fontId="10" type="noConversion"/>
  </si>
  <si>
    <t>　　交通及運輸設備</t>
    <phoneticPr fontId="10" type="noConversion"/>
  </si>
  <si>
    <t>　　  累計折舊－交通及運輸設備</t>
    <phoneticPr fontId="10" type="noConversion"/>
  </si>
  <si>
    <t>　　  什項設備</t>
    <phoneticPr fontId="10" type="noConversion"/>
  </si>
  <si>
    <t>　　無形資產</t>
    <phoneticPr fontId="10" type="noConversion"/>
  </si>
  <si>
    <t>　其他資產</t>
    <phoneticPr fontId="26" type="noConversion"/>
  </si>
  <si>
    <t>　　  催收提繳費</t>
    <phoneticPr fontId="9" type="noConversion"/>
  </si>
  <si>
    <t>　　  備抵呆帳－催收墊償工資</t>
    <phoneticPr fontId="9" type="noConversion"/>
  </si>
  <si>
    <t>資   產   合   計</t>
    <phoneticPr fontId="8" type="noConversion"/>
  </si>
  <si>
    <t>　流動負債</t>
    <phoneticPr fontId="8" type="noConversion"/>
  </si>
  <si>
    <t>　  應付款項</t>
    <phoneticPr fontId="8" type="noConversion"/>
  </si>
  <si>
    <t>　　  應付代收款</t>
    <phoneticPr fontId="8" type="noConversion"/>
  </si>
  <si>
    <t>　　  應付費用</t>
    <phoneticPr fontId="8" type="noConversion"/>
  </si>
  <si>
    <t>　　  其他應付款</t>
    <phoneticPr fontId="8" type="noConversion"/>
  </si>
  <si>
    <t>　  預收款項</t>
    <phoneticPr fontId="8" type="noConversion"/>
  </si>
  <si>
    <t>　 　 預收提繳費</t>
    <phoneticPr fontId="8" type="noConversion"/>
  </si>
  <si>
    <t>　累積餘絀</t>
    <phoneticPr fontId="8" type="noConversion"/>
  </si>
  <si>
    <t>適用勞基法有一定雇主之提繳單位</t>
    <phoneticPr fontId="14" type="noConversion"/>
  </si>
  <si>
    <t>適用勞基法有一定雇主之提繳人數</t>
    <phoneticPr fontId="14" type="noConversion"/>
  </si>
  <si>
    <r>
      <t>平均月</t>
    </r>
    <r>
      <rPr>
        <sz val="11"/>
        <rFont val="Times New Roman"/>
        <family val="1"/>
      </rPr>
      <t xml:space="preserve">      </t>
    </r>
    <r>
      <rPr>
        <sz val="11"/>
        <rFont val="標楷體"/>
        <family val="4"/>
        <charset val="136"/>
      </rPr>
      <t>提繳　工資</t>
    </r>
    <phoneticPr fontId="14"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</si>
  <si>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14" type="noConversion"/>
  </si>
  <si>
    <r>
      <t>1.</t>
    </r>
    <r>
      <rPr>
        <sz val="12"/>
        <color indexed="9"/>
        <rFont val="標楷體"/>
        <family val="4"/>
        <charset val="136"/>
      </rPr>
      <t>計提</t>
    </r>
    <r>
      <rPr>
        <sz val="12"/>
        <rFont val="標楷體"/>
        <family val="4"/>
        <charset val="136"/>
      </rPr>
      <t>催收墊償資遣費</t>
    </r>
    <phoneticPr fontId="14" type="noConversion"/>
  </si>
  <si>
    <r>
      <t>1.</t>
    </r>
    <r>
      <rPr>
        <sz val="12"/>
        <color indexed="9"/>
        <rFont val="標楷體"/>
        <family val="4"/>
        <charset val="136"/>
      </rPr>
      <t>計提</t>
    </r>
    <r>
      <rPr>
        <sz val="12"/>
        <rFont val="標楷體"/>
        <family val="4"/>
        <charset val="136"/>
      </rPr>
      <t>催收墊償退休金</t>
    </r>
    <phoneticPr fontId="14" type="noConversion"/>
  </si>
  <si>
    <t xml:space="preserve">  催收墊償退休金</t>
    <phoneticPr fontId="9" type="noConversion"/>
  </si>
  <si>
    <t>　　  應收利息</t>
    <phoneticPr fontId="9" type="noConversion"/>
  </si>
  <si>
    <t>　　  應收提繳費</t>
    <phoneticPr fontId="9" type="noConversion"/>
  </si>
  <si>
    <t>　  　其他應收款</t>
    <phoneticPr fontId="9" type="noConversion"/>
  </si>
  <si>
    <t>　　  催收墊償資遣費</t>
    <phoneticPr fontId="9" type="noConversion"/>
  </si>
  <si>
    <t>　　  備抵呆帳－催收墊償資遣費</t>
    <phoneticPr fontId="9" type="noConversion"/>
  </si>
  <si>
    <t>　　  備抵呆帳－催收墊償退休金</t>
    <phoneticPr fontId="9" type="noConversion"/>
  </si>
  <si>
    <t xml:space="preserve">  業務費用</t>
    <phoneticPr fontId="14" type="noConversion"/>
  </si>
  <si>
    <t>　業務費用</t>
    <phoneticPr fontId="8" type="noConversion"/>
  </si>
  <si>
    <t>業務費用</t>
    <phoneticPr fontId="8" type="noConversion"/>
  </si>
  <si>
    <t xml:space="preserve">  催收墊償資遣費</t>
    <phoneticPr fontId="9"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</si>
  <si>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0"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</si>
  <si>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10"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</si>
  <si>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10"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</si>
  <si>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10"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</si>
  <si>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10"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</si>
  <si>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9" type="noConversion"/>
  </si>
  <si>
    <r>
      <t xml:space="preserve"> </t>
    </r>
    <r>
      <rPr>
        <b/>
        <sz val="14"/>
        <rFont val="標楷體"/>
        <family val="4"/>
        <charset val="136"/>
      </rPr>
      <t>　超時工作報酬</t>
    </r>
    <phoneticPr fontId="8" type="noConversion"/>
  </si>
  <si>
    <r>
      <t xml:space="preserve"> </t>
    </r>
    <r>
      <rPr>
        <b/>
        <sz val="14"/>
        <rFont val="標楷體"/>
        <family val="4"/>
        <charset val="136"/>
      </rPr>
      <t>　獎金</t>
    </r>
    <phoneticPr fontId="8" type="noConversion"/>
  </si>
  <si>
    <r>
      <t xml:space="preserve"> </t>
    </r>
    <r>
      <rPr>
        <b/>
        <sz val="14"/>
        <rFont val="標楷體"/>
        <family val="4"/>
        <charset val="136"/>
      </rPr>
      <t>　福利費</t>
    </r>
    <phoneticPr fontId="8" type="noConversion"/>
  </si>
  <si>
    <r>
      <t>詳第</t>
    </r>
    <r>
      <rPr>
        <sz val="11"/>
        <rFont val="Times New Roman"/>
        <family val="1"/>
      </rPr>
      <t>14</t>
    </r>
    <r>
      <rPr>
        <sz val="11"/>
        <rFont val="標楷體"/>
        <family val="4"/>
        <charset val="136"/>
      </rPr>
      <t>頁支出明細表。</t>
    </r>
    <phoneticPr fontId="14" type="noConversion"/>
  </si>
  <si>
    <t>　聘用(僱)職員</t>
    <phoneticPr fontId="8" type="noConversion"/>
  </si>
  <si>
    <t>本年度預算數</t>
    <phoneticPr fontId="14" type="noConversion"/>
  </si>
  <si>
    <t>　　  應收帳款</t>
    <phoneticPr fontId="9" type="noConversion"/>
  </si>
  <si>
    <t>前年度決算數</t>
    <phoneticPr fontId="7" type="noConversion"/>
  </si>
  <si>
    <t>上年度預算數</t>
    <phoneticPr fontId="7" type="noConversion"/>
  </si>
  <si>
    <t>科     目     名     稱</t>
    <phoneticPr fontId="10" type="noConversion"/>
  </si>
  <si>
    <t>本年度預算數</t>
    <phoneticPr fontId="7" type="noConversion"/>
  </si>
  <si>
    <t>用人費用</t>
    <phoneticPr fontId="8" type="noConversion"/>
  </si>
  <si>
    <t>　正式員額薪資</t>
    <phoneticPr fontId="8" type="noConversion"/>
  </si>
  <si>
    <t>　超時工作報酬</t>
    <phoneticPr fontId="8" type="noConversion"/>
  </si>
  <si>
    <t>　津貼</t>
    <phoneticPr fontId="8" type="noConversion"/>
  </si>
  <si>
    <t>　獎金</t>
    <phoneticPr fontId="8" type="noConversion"/>
  </si>
  <si>
    <t>　退休及卹償金</t>
    <phoneticPr fontId="8" type="noConversion"/>
  </si>
  <si>
    <t>　福利費</t>
    <phoneticPr fontId="8" type="noConversion"/>
  </si>
  <si>
    <t>　提繳費</t>
    <phoneticPr fontId="8" type="noConversion"/>
  </si>
  <si>
    <t>服務費用</t>
    <phoneticPr fontId="8" type="noConversion"/>
  </si>
  <si>
    <t>　水電費</t>
    <phoneticPr fontId="8" type="noConversion"/>
  </si>
  <si>
    <t>　郵電費</t>
    <phoneticPr fontId="8" type="noConversion"/>
  </si>
  <si>
    <t>　旅運費</t>
    <phoneticPr fontId="8" type="noConversion"/>
  </si>
  <si>
    <t>　保險費</t>
    <phoneticPr fontId="8" type="noConversion"/>
  </si>
  <si>
    <t>　一般服務費</t>
    <phoneticPr fontId="8" type="noConversion"/>
  </si>
  <si>
    <t>　專業服務費</t>
    <phoneticPr fontId="8" type="noConversion"/>
  </si>
  <si>
    <t>材料及用品費</t>
    <phoneticPr fontId="8" type="noConversion"/>
  </si>
  <si>
    <t xml:space="preserve">  用品消耗</t>
    <phoneticPr fontId="9" type="noConversion"/>
  </si>
  <si>
    <t>　房租</t>
    <phoneticPr fontId="9" type="noConversion"/>
  </si>
  <si>
    <t>　機器租金</t>
    <phoneticPr fontId="9" type="noConversion"/>
  </si>
  <si>
    <t>　交通及運輸設備租金</t>
    <phoneticPr fontId="9" type="noConversion"/>
  </si>
  <si>
    <t>　什項設備租金</t>
    <phoneticPr fontId="8" type="noConversion"/>
  </si>
  <si>
    <t>　攤銷</t>
    <phoneticPr fontId="8" type="noConversion"/>
  </si>
  <si>
    <t>　消費與行為稅</t>
    <phoneticPr fontId="8" type="noConversion"/>
  </si>
  <si>
    <t>　規費</t>
    <phoneticPr fontId="8" type="noConversion"/>
  </si>
  <si>
    <t>　分擔</t>
    <phoneticPr fontId="8" type="noConversion"/>
  </si>
  <si>
    <t>其他</t>
    <phoneticPr fontId="8" type="noConversion"/>
  </si>
  <si>
    <t>　其他費用</t>
    <phoneticPr fontId="8" type="noConversion"/>
  </si>
  <si>
    <t>合        計</t>
    <phoneticPr fontId="8" type="noConversion"/>
  </si>
  <si>
    <t>本期賸餘(短絀)</t>
    <phoneticPr fontId="14" type="noConversion"/>
  </si>
  <si>
    <t>呆帳</t>
    <phoneticPr fontId="8" type="noConversion"/>
  </si>
  <si>
    <t>投資業務成本</t>
    <phoneticPr fontId="8" type="noConversion"/>
  </si>
  <si>
    <t xml:space="preserve">      透過餘絀按公允價值衡量之金融資產評價</t>
    <phoneticPr fontId="9" type="noConversion"/>
  </si>
  <si>
    <t xml:space="preserve">      調整－流動</t>
    <phoneticPr fontId="9" type="noConversion"/>
  </si>
  <si>
    <t xml:space="preserve">    非流動金融資產</t>
    <phoneticPr fontId="26" type="noConversion"/>
  </si>
  <si>
    <t xml:space="preserve">      其他金融資產-非流動</t>
    <phoneticPr fontId="43" type="noConversion"/>
  </si>
  <si>
    <t>淨值</t>
    <phoneticPr fontId="8" type="noConversion"/>
  </si>
  <si>
    <t>負 債 及 淨 值 合 計</t>
    <phoneticPr fontId="8" type="noConversion"/>
  </si>
  <si>
    <t xml:space="preserve">      其他金融資產－流動</t>
    <phoneticPr fontId="43" type="noConversion"/>
  </si>
  <si>
    <t>　　  資產淨增及流動負債淨減。</t>
    <phoneticPr fontId="26"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</si>
  <si>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6"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</si>
  <si>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6" type="noConversion"/>
  </si>
  <si>
    <t>　不動產、廠房及設備折舊</t>
    <phoneticPr fontId="8" type="noConversion"/>
  </si>
  <si>
    <t>稅捐與規費（強制費）</t>
    <phoneticPr fontId="8" type="noConversion"/>
  </si>
  <si>
    <t>　投資業務成本</t>
    <phoneticPr fontId="14" type="noConversion"/>
  </si>
  <si>
    <t xml:space="preserve">  呆帳</t>
    <phoneticPr fontId="14" type="noConversion"/>
  </si>
  <si>
    <t>　投資業務收入</t>
    <phoneticPr fontId="14" type="noConversion"/>
  </si>
  <si>
    <t>　存款利息收入</t>
    <phoneticPr fontId="14" type="noConversion"/>
  </si>
  <si>
    <r>
      <t>詳第</t>
    </r>
    <r>
      <rPr>
        <sz val="11"/>
        <rFont val="Times New Roman"/>
        <family val="1"/>
      </rPr>
      <t>11</t>
    </r>
    <r>
      <rPr>
        <sz val="11"/>
        <rFont val="標楷體"/>
        <family val="4"/>
        <charset val="136"/>
      </rPr>
      <t>頁投資業務收入明細表。</t>
    </r>
    <phoneticPr fontId="14"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</si>
  <si>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4" type="noConversion"/>
  </si>
  <si>
    <t xml:space="preserve">      透過餘絀按公允價值衡量之金融資產－非</t>
    <phoneticPr fontId="43" type="noConversion"/>
  </si>
  <si>
    <t xml:space="preserve">      流動</t>
    <phoneticPr fontId="43"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</si>
  <si>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8"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</si>
  <si>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4" type="noConversion"/>
  </si>
  <si>
    <t>上年度預計增減資產原值</t>
    <phoneticPr fontId="8" type="noConversion"/>
  </si>
  <si>
    <t>本年度預計增減資產原值</t>
    <phoneticPr fontId="8" type="noConversion"/>
  </si>
  <si>
    <t>　  累積賸餘</t>
    <phoneticPr fontId="8" type="noConversion"/>
  </si>
  <si>
    <t>　  　累積賸餘</t>
    <phoneticPr fontId="10" type="noConversion"/>
  </si>
  <si>
    <r>
      <t>1</t>
    </r>
    <r>
      <rPr>
        <b/>
        <sz val="12"/>
        <rFont val="標楷體"/>
        <family val="4"/>
        <charset val="136"/>
      </rPr>
      <t>年</t>
    </r>
    <phoneticPr fontId="14" type="noConversion"/>
  </si>
  <si>
    <r>
      <t>1</t>
    </r>
    <r>
      <rPr>
        <b/>
        <sz val="12"/>
        <rFont val="標楷體"/>
        <family val="4"/>
        <charset val="136"/>
      </rPr>
      <t>年</t>
    </r>
    <phoneticPr fontId="14" type="noConversion"/>
  </si>
  <si>
    <t>　　  催收墊償工資</t>
    <phoneticPr fontId="9" type="noConversion"/>
  </si>
  <si>
    <t>　　  催收墊償退休金</t>
    <phoneticPr fontId="9" type="noConversion"/>
  </si>
  <si>
    <t>　　催收款項</t>
    <phoneticPr fontId="10" type="noConversion"/>
  </si>
  <si>
    <t>　　  備抵呆帳－催收提繳費</t>
    <phoneticPr fontId="9" type="noConversion"/>
  </si>
  <si>
    <t>提存呆帳金額係按催收提繳費、催收墊償工資、催收墊償退休金及催收墊償資遣費餘額依回收情況估算。</t>
    <phoneticPr fontId="9" type="noConversion"/>
  </si>
  <si>
    <t xml:space="preserve">  會計政策變動及前期錯
  誤更正累積影響數</t>
    <phoneticPr fontId="8" type="noConversion"/>
  </si>
  <si>
    <t xml:space="preserve">  收回呆帳</t>
    <phoneticPr fontId="9" type="noConversion"/>
  </si>
  <si>
    <t xml:space="preserve">      調整－非流動</t>
    <phoneticPr fontId="9" type="noConversion"/>
  </si>
  <si>
    <r>
      <t xml:space="preserve"> </t>
    </r>
    <r>
      <rPr>
        <b/>
        <sz val="14"/>
        <rFont val="標楷體"/>
        <family val="4"/>
        <charset val="136"/>
      </rPr>
      <t>　退休及卹償金</t>
    </r>
    <phoneticPr fontId="8" type="noConversion"/>
  </si>
  <si>
    <r>
      <t xml:space="preserve"> </t>
    </r>
    <r>
      <rPr>
        <b/>
        <sz val="14"/>
        <rFont val="標楷體"/>
        <family val="4"/>
        <charset val="136"/>
      </rPr>
      <t>　郵電費</t>
    </r>
    <phoneticPr fontId="8" type="noConversion"/>
  </si>
  <si>
    <r>
      <t xml:space="preserve"> </t>
    </r>
    <r>
      <rPr>
        <b/>
        <sz val="14"/>
        <rFont val="標楷體"/>
        <family val="4"/>
        <charset val="136"/>
      </rPr>
      <t>　保險費</t>
    </r>
    <phoneticPr fontId="8" type="noConversion"/>
  </si>
  <si>
    <r>
      <t xml:space="preserve"> </t>
    </r>
    <r>
      <rPr>
        <b/>
        <sz val="14"/>
        <rFont val="標楷體"/>
        <family val="4"/>
        <charset val="136"/>
      </rPr>
      <t>　一般服務費</t>
    </r>
    <phoneticPr fontId="8" type="noConversion"/>
  </si>
  <si>
    <r>
      <t xml:space="preserve"> </t>
    </r>
    <r>
      <rPr>
        <b/>
        <sz val="14"/>
        <rFont val="標楷體"/>
        <family val="4"/>
        <charset val="136"/>
      </rPr>
      <t>　專業服務費</t>
    </r>
    <phoneticPr fontId="8" type="noConversion"/>
  </si>
  <si>
    <t>　不動產、廠房及設備</t>
    <phoneticPr fontId="8" type="noConversion"/>
  </si>
  <si>
    <t>-</t>
    <phoneticPr fontId="9" type="noConversion"/>
  </si>
  <si>
    <t>項      目</t>
    <phoneticPr fontId="7" type="noConversion"/>
  </si>
  <si>
    <t>帳面價值</t>
    <phoneticPr fontId="8" type="noConversion"/>
  </si>
  <si>
    <t>殘餘價值</t>
    <phoneticPr fontId="8" type="noConversion"/>
  </si>
  <si>
    <t>未實現重估增值減少數</t>
    <phoneticPr fontId="8" type="noConversion"/>
  </si>
  <si>
    <t>報廢損失</t>
    <phoneticPr fontId="8" type="noConversion"/>
  </si>
  <si>
    <r>
      <t>成本或</t>
    </r>
    <r>
      <rPr>
        <sz val="12"/>
        <rFont val="Times New Roman"/>
        <family val="1"/>
      </rPr>
      <t xml:space="preserve">                      </t>
    </r>
    <r>
      <rPr>
        <sz val="12"/>
        <rFont val="標楷體"/>
        <family val="4"/>
        <charset val="136"/>
      </rPr>
      <t>重估價值</t>
    </r>
    <phoneticPr fontId="8" type="noConversion"/>
  </si>
  <si>
    <r>
      <t>已提</t>
    </r>
    <r>
      <rPr>
        <sz val="12"/>
        <rFont val="Times New Roman"/>
        <family val="1"/>
      </rPr>
      <t xml:space="preserve">                         </t>
    </r>
    <r>
      <rPr>
        <sz val="12"/>
        <rFont val="標楷體"/>
        <family val="4"/>
        <charset val="136"/>
      </rPr>
      <t>折舊額</t>
    </r>
    <phoneticPr fontId="8" type="noConversion"/>
  </si>
  <si>
    <t>淨額</t>
    <phoneticPr fontId="8" type="noConversion"/>
  </si>
  <si>
    <t xml:space="preserve">  勞動部勞工保險局</t>
    <phoneticPr fontId="8" type="noConversion"/>
  </si>
  <si>
    <t>　  機械及設備</t>
    <phoneticPr fontId="8" type="noConversion"/>
  </si>
  <si>
    <t xml:space="preserve">    交通及運輸設備</t>
    <phoneticPr fontId="8" type="noConversion"/>
  </si>
  <si>
    <t xml:space="preserve">    什項設備</t>
    <phoneticPr fontId="8" type="noConversion"/>
  </si>
  <si>
    <r>
      <t xml:space="preserve">                                                                                                            </t>
    </r>
    <r>
      <rPr>
        <sz val="12"/>
        <rFont val="標楷體"/>
        <family val="4"/>
        <charset val="136"/>
      </rPr>
      <t>單位：新臺幣千元</t>
    </r>
    <phoneticPr fontId="10" type="noConversion"/>
  </si>
  <si>
    <t>利 率</t>
    <phoneticPr fontId="14" type="noConversion"/>
  </si>
  <si>
    <r>
      <t>無</t>
    </r>
    <r>
      <rPr>
        <sz val="22"/>
        <rFont val="Times New Roman"/>
        <family val="1"/>
      </rPr>
      <t xml:space="preserve"> </t>
    </r>
    <r>
      <rPr>
        <sz val="22"/>
        <rFont val="標楷體"/>
        <family val="4"/>
        <charset val="136"/>
      </rPr>
      <t>形</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0" type="noConversion"/>
  </si>
  <si>
    <t>科目及業務項目</t>
    <phoneticPr fontId="14" type="noConversion"/>
  </si>
  <si>
    <t>電腦軟體</t>
  </si>
  <si>
    <t xml:space="preserve">  購置電腦軟體費</t>
    <phoneticPr fontId="43" type="noConversion"/>
  </si>
  <si>
    <t xml:space="preserve">  交通及運輸設備</t>
    <phoneticPr fontId="8" type="noConversion"/>
  </si>
  <si>
    <t xml:space="preserve">  機械及設備</t>
    <phoneticPr fontId="8" type="noConversion"/>
  </si>
  <si>
    <t xml:space="preserve">  什項設備</t>
    <phoneticPr fontId="8" type="noConversion"/>
  </si>
  <si>
    <t>不動產、廠房及設備</t>
    <phoneticPr fontId="8"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</si>
  <si>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0"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</si>
  <si>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0"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</si>
  <si>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報</t>
    </r>
    <r>
      <rPr>
        <sz val="22"/>
        <rFont val="Times New Roman"/>
        <family val="1"/>
      </rPr>
      <t xml:space="preserve"> </t>
    </r>
    <r>
      <rPr>
        <sz val="22"/>
        <rFont val="標楷體"/>
        <family val="4"/>
        <charset val="136"/>
      </rPr>
      <t>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0" type="noConversion"/>
  </si>
  <si>
    <r>
      <t>積</t>
    </r>
    <r>
      <rPr>
        <u/>
        <sz val="9"/>
        <rFont val="標楷體"/>
        <family val="4"/>
        <charset val="136"/>
      </rPr>
      <t xml:space="preserve"> </t>
    </r>
    <r>
      <rPr>
        <u/>
        <sz val="20"/>
        <rFont val="標楷體"/>
        <family val="4"/>
        <charset val="136"/>
      </rPr>
      <t>欠</t>
    </r>
    <r>
      <rPr>
        <u/>
        <sz val="9"/>
        <rFont val="標楷體"/>
        <family val="4"/>
        <charset val="136"/>
      </rPr>
      <t xml:space="preserve"> </t>
    </r>
    <r>
      <rPr>
        <u/>
        <sz val="20"/>
        <rFont val="標楷體"/>
        <family val="4"/>
        <charset val="136"/>
      </rPr>
      <t>工</t>
    </r>
    <r>
      <rPr>
        <u/>
        <sz val="9"/>
        <rFont val="標楷體"/>
        <family val="4"/>
        <charset val="136"/>
      </rPr>
      <t xml:space="preserve"> </t>
    </r>
    <r>
      <rPr>
        <u/>
        <sz val="20"/>
        <rFont val="標楷體"/>
        <family val="4"/>
        <charset val="136"/>
      </rPr>
      <t>資</t>
    </r>
    <r>
      <rPr>
        <u/>
        <sz val="9"/>
        <rFont val="標楷體"/>
        <family val="4"/>
        <charset val="136"/>
      </rPr>
      <t xml:space="preserve"> </t>
    </r>
    <r>
      <rPr>
        <u/>
        <sz val="20"/>
        <rFont val="標楷體"/>
        <family val="4"/>
        <charset val="136"/>
      </rPr>
      <t>墊</t>
    </r>
    <r>
      <rPr>
        <u/>
        <sz val="9"/>
        <rFont val="標楷體"/>
        <family val="4"/>
        <charset val="136"/>
      </rPr>
      <t xml:space="preserve"> </t>
    </r>
    <r>
      <rPr>
        <u/>
        <sz val="20"/>
        <rFont val="標楷體"/>
        <family val="4"/>
        <charset val="136"/>
      </rPr>
      <t>償</t>
    </r>
    <r>
      <rPr>
        <u/>
        <sz val="9"/>
        <rFont val="標楷體"/>
        <family val="4"/>
        <charset val="136"/>
      </rPr>
      <t xml:space="preserve"> </t>
    </r>
    <r>
      <rPr>
        <u/>
        <sz val="20"/>
        <rFont val="標楷體"/>
        <family val="4"/>
        <charset val="136"/>
      </rPr>
      <t>基</t>
    </r>
    <r>
      <rPr>
        <u/>
        <sz val="9"/>
        <rFont val="標楷體"/>
        <family val="4"/>
        <charset val="136"/>
      </rPr>
      <t xml:space="preserve"> </t>
    </r>
    <r>
      <rPr>
        <u/>
        <sz val="20"/>
        <rFont val="標楷體"/>
        <family val="4"/>
        <charset val="136"/>
      </rPr>
      <t>金</t>
    </r>
    <phoneticPr fontId="43" type="noConversion"/>
  </si>
  <si>
    <t>項       目</t>
    <phoneticPr fontId="8" type="noConversion"/>
  </si>
  <si>
    <t>合    計</t>
    <phoneticPr fontId="8" type="noConversion"/>
  </si>
  <si>
    <t>機        械
及   設   備</t>
    <phoneticPr fontId="8" type="noConversion"/>
  </si>
  <si>
    <t>交  通  及 
運 輸 設 備</t>
    <phoneticPr fontId="8" type="noConversion"/>
  </si>
  <si>
    <t>什 項 設 備</t>
    <phoneticPr fontId="8" type="noConversion"/>
  </si>
  <si>
    <t>說    明</t>
    <phoneticPr fontId="8" type="noConversion"/>
  </si>
  <si>
    <t>不   動   產   、   廠   房   及   設   備</t>
    <phoneticPr fontId="8" type="noConversion"/>
  </si>
  <si>
    <t>不 動 產 、 廠 房 及 設 備</t>
    <phoneticPr fontId="8" type="noConversion"/>
  </si>
  <si>
    <t>　雜項業務收入</t>
    <phoneticPr fontId="14" type="noConversion"/>
  </si>
  <si>
    <t>　雜項收入</t>
    <phoneticPr fontId="14" type="noConversion"/>
  </si>
  <si>
    <t>一、農林漁牧業</t>
  </si>
  <si>
    <t>二、礦業及土石採取業</t>
  </si>
  <si>
    <t>三、製造業</t>
  </si>
  <si>
    <t>四、電力及燃氣供應業</t>
  </si>
  <si>
    <t>六、營建工程業</t>
  </si>
  <si>
    <t>七、批發及零售業</t>
  </si>
  <si>
    <t>八、運輸及倉儲業</t>
  </si>
  <si>
    <t>九、住宿及餐飲業</t>
  </si>
  <si>
    <t>十一、金融及保險業</t>
  </si>
  <si>
    <t>十二、不動產業</t>
  </si>
  <si>
    <t>十三、專業、科學及技術服務業</t>
  </si>
  <si>
    <t>十四、支援服務業</t>
  </si>
  <si>
    <t>十六、教育業</t>
  </si>
  <si>
    <t>十七、醫療保健及社會工作服務業</t>
  </si>
  <si>
    <t>十八、藝術、娛樂及休閒服務業</t>
  </si>
  <si>
    <t>十九、其他服務業</t>
  </si>
  <si>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0"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</si>
  <si>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0" type="noConversion"/>
  </si>
  <si>
    <t>合      計</t>
    <phoneticPr fontId="9" type="noConversion"/>
  </si>
  <si>
    <t>合       計</t>
    <phoneticPr fontId="9" type="noConversion"/>
  </si>
  <si>
    <t>註：1.上年度預算數及前年度決算數係依會計制度科目重分類之數。</t>
    <phoneticPr fontId="9" type="noConversion"/>
  </si>
  <si>
    <t xml:space="preserve">  委外開發設計應用軟體</t>
    <phoneticPr fontId="43" type="noConversion"/>
  </si>
  <si>
    <t>V</t>
    <phoneticPr fontId="14" type="noConversion"/>
  </si>
  <si>
    <t>五、用水供應及染整治業</t>
  </si>
  <si>
    <t xml:space="preserve">  　預付款項</t>
    <phoneticPr fontId="10" type="noConversion"/>
  </si>
  <si>
    <t xml:space="preserve">      預付費用</t>
    <phoneticPr fontId="9" type="noConversion"/>
  </si>
  <si>
    <t>積欠工資墊償基金</t>
    <phoneticPr fontId="43" type="noConversion"/>
  </si>
  <si>
    <t>雜項業務收入明細表</t>
    <phoneticPr fontId="4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</si>
  <si>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3" type="noConversion"/>
  </si>
  <si>
    <t>項目</t>
    <phoneticPr fontId="43" type="noConversion"/>
  </si>
  <si>
    <t>金額</t>
    <phoneticPr fontId="43" type="noConversion"/>
  </si>
  <si>
    <t>說明</t>
  </si>
  <si>
    <t>雜項業務收入</t>
    <phoneticPr fontId="43" type="noConversion"/>
  </si>
  <si>
    <t>　預收提繳費屆滿4年轉入</t>
    <phoneticPr fontId="43" type="noConversion"/>
  </si>
  <si>
    <t>　10元以內提繳費溢收款</t>
    <phoneticPr fontId="43" type="noConversion"/>
  </si>
  <si>
    <t xml:space="preserve">  代墊款逾期償還利息</t>
    <phoneticPr fontId="43" type="noConversion"/>
  </si>
  <si>
    <t xml:space="preserve">  其他</t>
    <phoneticPr fontId="43" type="noConversion"/>
  </si>
  <si>
    <t>積欠工資墊償基金</t>
    <phoneticPr fontId="43" type="noConversion"/>
  </si>
  <si>
    <t>雜項收入明細表</t>
    <phoneticPr fontId="4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</si>
  <si>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3" type="noConversion"/>
  </si>
  <si>
    <t>項目</t>
    <phoneticPr fontId="43" type="noConversion"/>
  </si>
  <si>
    <t>金額</t>
    <phoneticPr fontId="43" type="noConversion"/>
  </si>
  <si>
    <t>雜項收入</t>
    <phoneticPr fontId="43" type="noConversion"/>
  </si>
  <si>
    <t>收回以前年度執行費用</t>
    <phoneticPr fontId="43" type="noConversion"/>
  </si>
  <si>
    <t>其他</t>
    <phoneticPr fontId="43" type="noConversion"/>
  </si>
  <si>
    <t>主要係收回以前年度訴訟執行費。</t>
    <phoneticPr fontId="10" type="noConversion"/>
  </si>
  <si>
    <t>主要係收回代墊款逾期償還利息。</t>
    <phoneticPr fontId="10" type="noConversion"/>
  </si>
  <si>
    <t xml:space="preserve">      透過餘絀按公允價值衡量之金融資產-流動</t>
    <phoneticPr fontId="9" type="noConversion"/>
  </si>
  <si>
    <t>十、出版、影音製作、傳播及資通
    訊服務業</t>
    <phoneticPr fontId="43" type="noConversion"/>
  </si>
  <si>
    <t>十五、公共行政及國防；強制性社
      會安全</t>
    <phoneticPr fontId="43" type="noConversion"/>
  </si>
  <si>
    <t xml:space="preserve">  提繳費收入</t>
    <phoneticPr fontId="14" type="noConversion"/>
  </si>
  <si>
    <t xml:space="preserve">      應付票據</t>
    <phoneticPr fontId="43" type="noConversion"/>
  </si>
  <si>
    <t>　無形資產</t>
    <phoneticPr fontId="10" type="noConversion"/>
  </si>
  <si>
    <t xml:space="preserve">  　流動金融資產 </t>
    <phoneticPr fontId="10" type="noConversion"/>
  </si>
  <si>
    <t xml:space="preserve">  　應收款項</t>
    <phoneticPr fontId="10"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</si>
  <si>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14" type="noConversion"/>
  </si>
  <si>
    <t>雜項業務成本</t>
    <phoneticPr fontId="9" type="noConversion"/>
  </si>
  <si>
    <t>-</t>
    <phoneticPr fontId="9" type="noConversion"/>
  </si>
  <si>
    <t>　　  交通及運輸設備</t>
    <phoneticPr fontId="26" type="noConversion"/>
  </si>
  <si>
    <r>
      <t xml:space="preserve">          3.</t>
    </r>
    <r>
      <rPr>
        <sz val="14"/>
        <rFont val="標楷體"/>
        <family val="4"/>
        <charset val="136"/>
      </rPr>
      <t>體育活動費</t>
    </r>
    <r>
      <rPr>
        <sz val="14"/>
        <rFont val="Times New Roman"/>
        <family val="1"/>
      </rPr>
      <t>44</t>
    </r>
    <r>
      <rPr>
        <sz val="14"/>
        <rFont val="標楷體"/>
        <family val="4"/>
        <charset val="136"/>
      </rPr>
      <t>千元</t>
    </r>
    <r>
      <rPr>
        <sz val="14"/>
        <rFont val="Times New Roman"/>
        <family val="1"/>
      </rPr>
      <t>(22</t>
    </r>
    <r>
      <rPr>
        <sz val="14"/>
        <rFont val="標楷體"/>
        <family val="4"/>
        <charset val="136"/>
      </rPr>
      <t>人</t>
    </r>
    <r>
      <rPr>
        <sz val="14"/>
        <rFont val="Times New Roman"/>
        <family val="1"/>
      </rPr>
      <t>*2</t>
    </r>
    <r>
      <rPr>
        <sz val="14"/>
        <rFont val="標楷體"/>
        <family val="4"/>
        <charset val="136"/>
      </rPr>
      <t>千元</t>
    </r>
    <r>
      <rPr>
        <sz val="14"/>
        <rFont val="Times New Roman"/>
        <family val="1"/>
      </rPr>
      <t>)</t>
    </r>
    <r>
      <rPr>
        <sz val="14"/>
        <rFont val="標楷體"/>
        <family val="4"/>
        <charset val="136"/>
      </rPr>
      <t>。</t>
    </r>
    <phoneticPr fontId="9" type="noConversion"/>
  </si>
  <si>
    <t>主要表</t>
    <phoneticPr fontId="10" type="noConversion"/>
  </si>
  <si>
    <t>明細表</t>
    <phoneticPr fontId="10" type="noConversion"/>
  </si>
  <si>
    <t>附錄</t>
    <phoneticPr fontId="10" type="noConversion"/>
  </si>
  <si>
    <t>本頁空白</t>
    <phoneticPr fontId="10" type="noConversion"/>
  </si>
  <si>
    <t>參考表</t>
    <phoneticPr fontId="10" type="noConversion"/>
  </si>
  <si>
    <r>
      <t>詳第</t>
    </r>
    <r>
      <rPr>
        <sz val="11"/>
        <rFont val="Times New Roman"/>
        <family val="1"/>
      </rPr>
      <t>12</t>
    </r>
    <r>
      <rPr>
        <sz val="11"/>
        <rFont val="標楷體"/>
        <family val="4"/>
        <charset val="136"/>
      </rPr>
      <t>頁存款利息收入明細表。</t>
    </r>
    <phoneticPr fontId="14" type="noConversion"/>
  </si>
  <si>
    <r>
      <t>詳第</t>
    </r>
    <r>
      <rPr>
        <sz val="11"/>
        <rFont val="Times New Roman"/>
        <family val="1"/>
      </rPr>
      <t>13</t>
    </r>
    <r>
      <rPr>
        <sz val="11"/>
        <rFont val="標楷體"/>
        <family val="4"/>
        <charset val="136"/>
      </rPr>
      <t>頁提繳費收入明細表。</t>
    </r>
    <phoneticPr fontId="14" type="noConversion"/>
  </si>
  <si>
    <t xml:space="preserve">  雜項費用</t>
    <phoneticPr fontId="14" type="noConversion"/>
  </si>
  <si>
    <t>雜項費用</t>
    <phoneticPr fontId="9" type="noConversion"/>
  </si>
  <si>
    <t>-</t>
    <phoneticPr fontId="9" type="noConversion"/>
  </si>
  <si>
    <r>
      <t xml:space="preserve">    </t>
    </r>
    <r>
      <rPr>
        <sz val="12"/>
        <rFont val="標楷體"/>
        <family val="4"/>
        <charset val="136"/>
      </rPr>
      <t>調整項目</t>
    </r>
  </si>
  <si>
    <t>業務活動之現金流量</t>
  </si>
  <si>
    <t xml:space="preserve">  未計利息股利之現金流入(流出)</t>
  </si>
  <si>
    <t xml:space="preserve">  收取利息</t>
  </si>
  <si>
    <t xml:space="preserve">  收取股利</t>
  </si>
  <si>
    <t xml:space="preserve">  支付利息</t>
  </si>
  <si>
    <t>現金及約當現金之淨增（淨減）</t>
  </si>
  <si>
    <r>
      <t xml:space="preserve">  本期賸餘(短絀)</t>
    </r>
    <r>
      <rPr>
        <sz val="12"/>
        <rFont val="Times New Roman"/>
        <family val="1"/>
      </rPr>
      <t xml:space="preserve">
</t>
    </r>
    <r>
      <rPr>
        <sz val="12"/>
        <rFont val="新細明體"/>
        <family val="1"/>
        <charset val="136"/>
      </rPr>
      <t/>
    </r>
  </si>
  <si>
    <r>
      <rPr>
        <sz val="12"/>
        <rFont val="標楷體"/>
        <family val="4"/>
        <charset val="136"/>
      </rPr>
      <t>詳第</t>
    </r>
    <r>
      <rPr>
        <sz val="12"/>
        <rFont val="Times New Roman"/>
        <family val="1"/>
      </rPr>
      <t>7</t>
    </r>
    <r>
      <rPr>
        <sz val="12"/>
        <rFont val="標楷體"/>
        <family val="4"/>
        <charset val="136"/>
      </rPr>
      <t>頁收支餘絀預計表。</t>
    </r>
  </si>
  <si>
    <r>
      <t xml:space="preserve">    </t>
    </r>
    <r>
      <rPr>
        <sz val="12"/>
        <rFont val="標楷體"/>
        <family val="4"/>
        <charset val="136"/>
      </rPr>
      <t>利息股利之調整</t>
    </r>
  </si>
  <si>
    <r>
      <rPr>
        <sz val="12"/>
        <rFont val="標楷體"/>
        <family val="4"/>
        <charset val="136"/>
      </rPr>
      <t>利息收入。</t>
    </r>
  </si>
  <si>
    <r>
      <t>1.</t>
    </r>
    <r>
      <rPr>
        <sz val="12"/>
        <rFont val="標楷體"/>
        <family val="4"/>
        <charset val="136"/>
      </rPr>
      <t>提存呆帳</t>
    </r>
  </si>
  <si>
    <r>
      <t>2.</t>
    </r>
    <r>
      <rPr>
        <sz val="12"/>
        <rFont val="標楷體"/>
        <family val="4"/>
        <charset val="136"/>
      </rPr>
      <t>折舊</t>
    </r>
  </si>
  <si>
    <r>
      <t>3.</t>
    </r>
    <r>
      <rPr>
        <sz val="12"/>
        <rFont val="標楷體"/>
        <family val="4"/>
        <charset val="136"/>
      </rPr>
      <t>攤銷</t>
    </r>
  </si>
  <si>
    <r>
      <t>5.</t>
    </r>
    <r>
      <rPr>
        <sz val="12"/>
        <rFont val="標楷體"/>
        <family val="4"/>
        <charset val="136"/>
      </rPr>
      <t>流動資產淨增</t>
    </r>
  </si>
  <si>
    <r>
      <t>6.</t>
    </r>
    <r>
      <rPr>
        <sz val="12"/>
        <rFont val="標楷體"/>
        <family val="4"/>
        <charset val="136"/>
      </rPr>
      <t>流動負債淨增</t>
    </r>
  </si>
  <si>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</si>
  <si>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投資活動之現金流量</t>
    </r>
  </si>
  <si>
    <r>
      <t xml:space="preserve">    </t>
    </r>
    <r>
      <rPr>
        <sz val="12"/>
        <rFont val="標楷體"/>
        <family val="4"/>
        <charset val="136"/>
      </rPr>
      <t>收取利息</t>
    </r>
  </si>
  <si>
    <r>
      <rPr>
        <sz val="12"/>
        <rFont val="標楷體"/>
        <family val="4"/>
        <charset val="136"/>
      </rPr>
      <t>利息收現。</t>
    </r>
  </si>
  <si>
    <r>
      <t xml:space="preserve">    </t>
    </r>
    <r>
      <rPr>
        <sz val="12"/>
        <rFont val="標楷體"/>
        <family val="4"/>
        <charset val="136"/>
      </rPr>
      <t>增加投資</t>
    </r>
  </si>
  <si>
    <r>
      <rPr>
        <sz val="12"/>
        <rFont val="標楷體"/>
        <family val="4"/>
        <charset val="136"/>
      </rPr>
      <t>係增加不動產、廠房及設備。</t>
    </r>
  </si>
  <si>
    <r>
      <t xml:space="preserve">    </t>
    </r>
    <r>
      <rPr>
        <sz val="12"/>
        <rFont val="標楷體"/>
        <family val="4"/>
        <charset val="136"/>
      </rPr>
      <t>增加無形資產及其他資產</t>
    </r>
  </si>
  <si>
    <r>
      <rPr>
        <sz val="12"/>
        <rFont val="標楷體"/>
        <family val="4"/>
        <charset val="136"/>
      </rPr>
      <t>係增加無形資產。</t>
    </r>
  </si>
  <si>
    <r>
      <rPr>
        <b/>
        <sz val="12"/>
        <rFont val="標楷體"/>
        <family val="4"/>
        <charset val="136"/>
      </rPr>
      <t>　  投資活動之淨現金流入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</si>
  <si>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期初現金及約當現金</t>
    </r>
  </si>
  <si>
    <r>
      <rPr>
        <b/>
        <sz val="12"/>
        <rFont val="標楷體"/>
        <family val="4"/>
        <charset val="136"/>
      </rPr>
      <t>期末現金及約當現金</t>
    </r>
  </si>
  <si>
    <r>
      <rPr>
        <sz val="12"/>
        <rFont val="標楷體"/>
        <family val="4"/>
        <charset val="136"/>
      </rPr>
      <t>係增加其他金融資產（含存款期間</t>
    </r>
    <r>
      <rPr>
        <sz val="12"/>
        <rFont val="Times New Roman"/>
        <family val="1"/>
      </rPr>
      <t>3</t>
    </r>
    <r>
      <rPr>
        <sz val="12"/>
        <rFont val="標楷體"/>
        <family val="4"/>
        <charset val="136"/>
      </rPr>
      <t>個月以上</t>
    </r>
    <r>
      <rPr>
        <sz val="12"/>
        <rFont val="Times New Roman"/>
        <family val="1"/>
      </rPr>
      <t>1</t>
    </r>
    <r>
      <rPr>
        <sz val="12"/>
        <rFont val="標楷體"/>
        <family val="4"/>
        <charset val="136"/>
      </rPr>
      <t>年內到期之定期存款）。</t>
    </r>
    <phoneticPr fontId="7" type="noConversion"/>
  </si>
  <si>
    <t>-</t>
    <phoneticPr fontId="43" type="noConversion"/>
  </si>
  <si>
    <r>
      <rPr>
        <b/>
        <sz val="14"/>
        <rFont val="Times New Roman"/>
        <family val="1"/>
      </rPr>
      <t xml:space="preserve">     </t>
    </r>
    <r>
      <rPr>
        <b/>
        <sz val="14"/>
        <rFont val="標楷體"/>
        <family val="4"/>
        <charset val="136"/>
      </rPr>
      <t>使用材料費</t>
    </r>
    <phoneticPr fontId="8" type="noConversion"/>
  </si>
  <si>
    <r>
      <rPr>
        <b/>
        <sz val="14"/>
        <rFont val="Times New Roman"/>
        <family val="1"/>
      </rPr>
      <t xml:space="preserve">     </t>
    </r>
    <r>
      <rPr>
        <b/>
        <sz val="14"/>
        <rFont val="標楷體"/>
        <family val="4"/>
        <charset val="136"/>
      </rPr>
      <t>用品消耗</t>
    </r>
    <phoneticPr fontId="8" type="noConversion"/>
  </si>
  <si>
    <r>
      <t xml:space="preserve">     </t>
    </r>
    <r>
      <rPr>
        <b/>
        <sz val="14"/>
        <rFont val="標楷體"/>
        <family val="4"/>
        <charset val="136"/>
      </rPr>
      <t>提繳費</t>
    </r>
    <phoneticPr fontId="8" type="noConversion"/>
  </si>
  <si>
    <r>
      <t xml:space="preserve"> </t>
    </r>
    <r>
      <rPr>
        <b/>
        <sz val="14"/>
        <rFont val="標楷體"/>
        <family val="4"/>
        <charset val="136"/>
      </rPr>
      <t>　水電費</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</si>
  <si>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4</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</si>
  <si>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係消防檢修申報及滅火器換藥等編列其他費用</t>
    </r>
    <r>
      <rPr>
        <sz val="14"/>
        <rFont val="Times New Roman"/>
        <family val="1"/>
      </rPr>
      <t>1</t>
    </r>
    <r>
      <rPr>
        <sz val="14"/>
        <rFont val="標楷體"/>
        <family val="4"/>
        <charset val="136"/>
      </rPr>
      <t>千元。</t>
    </r>
    <r>
      <rPr>
        <sz val="14"/>
        <rFont val="Times New Roman"/>
        <family val="1"/>
      </rPr>
      <t xml:space="preserve">  </t>
    </r>
    <phoneticPr fontId="9" type="noConversion"/>
  </si>
  <si>
    <r>
      <t xml:space="preserve">     </t>
    </r>
    <r>
      <rPr>
        <b/>
        <sz val="14"/>
        <rFont val="標楷體"/>
        <family val="4"/>
        <charset val="136"/>
      </rPr>
      <t>房租</t>
    </r>
    <phoneticPr fontId="8" type="noConversion"/>
  </si>
  <si>
    <r>
      <t xml:space="preserve">     </t>
    </r>
    <r>
      <rPr>
        <b/>
        <sz val="14"/>
        <rFont val="標楷體"/>
        <family val="4"/>
        <charset val="136"/>
      </rPr>
      <t>機器租金</t>
    </r>
    <phoneticPr fontId="43" type="noConversion"/>
  </si>
  <si>
    <r>
      <t xml:space="preserve">     </t>
    </r>
    <r>
      <rPr>
        <b/>
        <sz val="14"/>
        <rFont val="標楷體"/>
        <family val="4"/>
        <charset val="136"/>
      </rPr>
      <t>交通及運輸設備租金</t>
    </r>
    <phoneticPr fontId="8" type="noConversion"/>
  </si>
  <si>
    <r>
      <t xml:space="preserve">     </t>
    </r>
    <r>
      <rPr>
        <b/>
        <sz val="14"/>
        <rFont val="標楷體"/>
        <family val="4"/>
        <charset val="136"/>
      </rPr>
      <t>什項設備租金</t>
    </r>
    <phoneticPr fontId="8" type="noConversion"/>
  </si>
  <si>
    <r>
      <t xml:space="preserve">     </t>
    </r>
    <r>
      <rPr>
        <b/>
        <sz val="14"/>
        <rFont val="標楷體"/>
        <family val="4"/>
        <charset val="136"/>
      </rPr>
      <t>不動產、廠房及設備折舊</t>
    </r>
    <phoneticPr fontId="8" type="noConversion"/>
  </si>
  <si>
    <r>
      <t xml:space="preserve">     </t>
    </r>
    <r>
      <rPr>
        <b/>
        <sz val="14"/>
        <rFont val="標楷體"/>
        <family val="4"/>
        <charset val="136"/>
      </rPr>
      <t>攤銷</t>
    </r>
    <phoneticPr fontId="8" type="noConversion"/>
  </si>
  <si>
    <r>
      <t xml:space="preserve">     </t>
    </r>
    <r>
      <rPr>
        <b/>
        <sz val="14"/>
        <rFont val="標楷體"/>
        <family val="4"/>
        <charset val="136"/>
      </rPr>
      <t>規費</t>
    </r>
    <phoneticPr fontId="8" type="noConversion"/>
  </si>
  <si>
    <r>
      <t xml:space="preserve">     </t>
    </r>
    <r>
      <rPr>
        <b/>
        <sz val="14"/>
        <rFont val="標楷體"/>
        <family val="4"/>
        <charset val="136"/>
      </rPr>
      <t>分擔</t>
    </r>
    <phoneticPr fontId="8" type="noConversion"/>
  </si>
  <si>
    <r>
      <t xml:space="preserve">     </t>
    </r>
    <r>
      <rPr>
        <b/>
        <sz val="14"/>
        <rFont val="標楷體"/>
        <family val="4"/>
        <charset val="136"/>
      </rPr>
      <t>其他費用</t>
    </r>
    <phoneticPr fontId="9" type="noConversion"/>
  </si>
  <si>
    <r>
      <t xml:space="preserve"> </t>
    </r>
    <r>
      <rPr>
        <sz val="14"/>
        <rFont val="標楷體"/>
        <family val="4"/>
        <charset val="136"/>
      </rPr>
      <t>　</t>
    </r>
    <r>
      <rPr>
        <b/>
        <sz val="14"/>
        <rFont val="標楷體"/>
        <family val="4"/>
        <charset val="136"/>
      </rPr>
      <t>正式員額薪資</t>
    </r>
    <phoneticPr fontId="8" type="noConversion"/>
  </si>
  <si>
    <t>收回代墊款逾期償還利息。</t>
    <phoneticPr fontId="14" type="noConversion"/>
  </si>
  <si>
    <r>
      <rPr>
        <b/>
        <sz val="14"/>
        <rFont val="Times New Roman"/>
        <family val="1"/>
      </rPr>
      <t xml:space="preserve"> </t>
    </r>
    <r>
      <rPr>
        <b/>
        <sz val="14"/>
        <rFont val="標楷體"/>
        <family val="4"/>
        <charset val="136"/>
      </rPr>
      <t>　媒體政策及業務宣導費</t>
    </r>
    <phoneticPr fontId="43" type="noConversion"/>
  </si>
  <si>
    <t>總　　計</t>
    <phoneticPr fontId="43" type="noConversion"/>
  </si>
  <si>
    <r>
      <t>5</t>
    </r>
    <r>
      <rPr>
        <sz val="12"/>
        <rFont val="細明體"/>
        <family val="3"/>
        <charset val="136"/>
      </rPr>
      <t>支出</t>
    </r>
    <r>
      <rPr>
        <sz val="12"/>
        <rFont val="Times New Roman"/>
        <family val="1"/>
      </rPr>
      <t>-51</t>
    </r>
    <r>
      <rPr>
        <sz val="12"/>
        <rFont val="細明體"/>
        <family val="3"/>
        <charset val="136"/>
      </rPr>
      <t>業務支出</t>
    </r>
    <r>
      <rPr>
        <sz val="12"/>
        <rFont val="Times New Roman"/>
        <family val="1"/>
      </rPr>
      <t>-5140</t>
    </r>
    <r>
      <rPr>
        <sz val="12"/>
        <rFont val="細明體"/>
        <family val="3"/>
        <charset val="136"/>
      </rPr>
      <t>業務費用</t>
    </r>
    <r>
      <rPr>
        <sz val="12"/>
        <rFont val="Times New Roman"/>
        <family val="1"/>
      </rPr>
      <t>-2</t>
    </r>
    <r>
      <rPr>
        <sz val="12"/>
        <rFont val="細明體"/>
        <family val="3"/>
        <charset val="136"/>
      </rPr>
      <t>服務費用</t>
    </r>
    <r>
      <rPr>
        <sz val="12"/>
        <rFont val="Times New Roman"/>
        <family val="1"/>
      </rPr>
      <t>-24</t>
    </r>
    <r>
      <rPr>
        <sz val="12"/>
        <rFont val="細明體"/>
        <family val="3"/>
        <charset val="136"/>
      </rPr>
      <t>印刷裝訂與廣告費</t>
    </r>
    <r>
      <rPr>
        <sz val="12"/>
        <rFont val="Times New Roman"/>
        <family val="1"/>
      </rPr>
      <t>-2404</t>
    </r>
    <r>
      <rPr>
        <sz val="12"/>
        <rFont val="細明體"/>
        <family val="3"/>
        <charset val="136"/>
      </rPr>
      <t>業務宣導費</t>
    </r>
    <phoneticPr fontId="10" type="noConversion"/>
  </si>
  <si>
    <t>預計執行內容</t>
    <phoneticPr fontId="43" type="noConversion"/>
  </si>
  <si>
    <t>科目</t>
    <phoneticPr fontId="43" type="noConversion"/>
  </si>
  <si>
    <t>單位：新臺幣千元</t>
    <phoneticPr fontId="10" type="noConversion"/>
  </si>
  <si>
    <t>媒體政策及業務宣導費彙計表</t>
    <phoneticPr fontId="10" type="noConversion"/>
  </si>
  <si>
    <t>積 欠 工 資 墊 償 基 金</t>
    <phoneticPr fontId="10" type="noConversion"/>
  </si>
  <si>
    <t>　媒體政策及業務宣導費</t>
    <phoneticPr fontId="43" type="noConversion"/>
  </si>
  <si>
    <t>　使用材料費</t>
    <phoneticPr fontId="9" type="noConversion"/>
  </si>
  <si>
    <r>
      <t xml:space="preserve"> </t>
    </r>
    <r>
      <rPr>
        <b/>
        <sz val="14"/>
        <color theme="1"/>
        <rFont val="標楷體"/>
        <family val="4"/>
        <charset val="136"/>
      </rPr>
      <t>　印刷裝訂及公告費</t>
    </r>
    <phoneticPr fontId="8" type="noConversion"/>
  </si>
  <si>
    <t xml:space="preserve">  印刷裝訂及公告費</t>
    <phoneticPr fontId="43" type="noConversion"/>
  </si>
  <si>
    <t>業務支出部分</t>
    <phoneticPr fontId="43" type="noConversion"/>
  </si>
  <si>
    <t xml:space="preserve">  業務費用</t>
    <phoneticPr fontId="138" type="noConversion"/>
  </si>
  <si>
    <t>預算數</t>
    <phoneticPr fontId="43" type="noConversion"/>
  </si>
  <si>
    <r>
      <t xml:space="preserve">     </t>
    </r>
    <r>
      <rPr>
        <b/>
        <sz val="14"/>
        <rFont val="標楷體"/>
        <family val="4"/>
        <charset val="136"/>
      </rPr>
      <t xml:space="preserve">公關慰勞費     </t>
    </r>
    <phoneticPr fontId="8" type="noConversion"/>
  </si>
  <si>
    <r>
      <t>110</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6" type="noConversion"/>
  </si>
  <si>
    <r>
      <t>112</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6" type="noConversion"/>
  </si>
  <si>
    <r>
      <t>111</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6" type="noConversion"/>
  </si>
  <si>
    <r>
      <t xml:space="preserve"> </t>
    </r>
    <r>
      <rPr>
        <sz val="16"/>
        <rFont val="標楷體"/>
        <family val="4"/>
        <charset val="136"/>
      </rPr>
      <t>中華民國</t>
    </r>
    <r>
      <rPr>
        <sz val="16"/>
        <rFont val="Times New Roman"/>
        <family val="1"/>
      </rPr>
      <t xml:space="preserve"> 112</t>
    </r>
    <r>
      <rPr>
        <sz val="16"/>
        <rFont val="標楷體"/>
        <family val="4"/>
        <charset val="136"/>
      </rPr>
      <t>年度</t>
    </r>
    <phoneticPr fontId="43" type="noConversion"/>
  </si>
  <si>
    <t xml:space="preserve">  公關慰勞費</t>
    <phoneticPr fontId="8" type="noConversion"/>
  </si>
  <si>
    <t>　聘僱及兼職人員薪資</t>
    <phoneticPr fontId="8" type="noConversion"/>
  </si>
  <si>
    <t>　修理保養及保固費</t>
    <phoneticPr fontId="8" type="noConversion"/>
  </si>
  <si>
    <t>租金與利息</t>
    <phoneticPr fontId="8" type="noConversion"/>
  </si>
  <si>
    <t>折舊、折耗及攤銷</t>
    <phoneticPr fontId="8" type="noConversion"/>
  </si>
  <si>
    <t>會費、捐助、補助、分攤、救助(濟)與交流活動費</t>
    <phoneticPr fontId="8" type="noConversion"/>
  </si>
  <si>
    <t>　捐助、補助與獎助</t>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</si>
  <si>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16,797</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</si>
  <si>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 xml:space="preserve"> 2,328</t>
    </r>
    <r>
      <rPr>
        <sz val="14"/>
        <rFont val="標楷體"/>
        <family val="4"/>
        <charset val="136"/>
      </rPr>
      <t>千元，包括</t>
    </r>
    <r>
      <rPr>
        <sz val="14"/>
        <rFont val="Times New Roman"/>
        <family val="1"/>
      </rPr>
      <t>:</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</si>
  <si>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161</t>
    </r>
    <r>
      <rPr>
        <sz val="14"/>
        <rFont val="標楷體"/>
        <family val="4"/>
        <charset val="136"/>
      </rPr>
      <t>千元，包括</t>
    </r>
    <r>
      <rPr>
        <sz val="14"/>
        <rFont val="Times New Roman"/>
        <family val="1"/>
      </rPr>
      <t>:</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</si>
  <si>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133</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</si>
  <si>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5,286</t>
    </r>
    <r>
      <rPr>
        <sz val="14"/>
        <rFont val="標楷體"/>
        <family val="4"/>
        <charset val="136"/>
      </rPr>
      <t>千元，包括</t>
    </r>
    <r>
      <rPr>
        <sz val="14"/>
        <rFont val="Times New Roman"/>
        <family val="1"/>
      </rPr>
      <t>:</t>
    </r>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</si>
  <si>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186</t>
    </r>
    <r>
      <rPr>
        <sz val="14"/>
        <rFont val="標楷體"/>
        <family val="4"/>
        <charset val="136"/>
      </rPr>
      <t>千元。</t>
    </r>
    <phoneticPr fontId="8" type="noConversion"/>
  </si>
  <si>
    <r>
      <t>-178,683</t>
    </r>
    <r>
      <rPr>
        <sz val="12"/>
        <rFont val="標楷體"/>
        <family val="4"/>
        <charset val="136"/>
      </rPr>
      <t>千元</t>
    </r>
    <phoneticPr fontId="7" type="noConversion"/>
  </si>
  <si>
    <r>
      <t>17</t>
    </r>
    <r>
      <rPr>
        <sz val="12"/>
        <rFont val="標楷體"/>
        <family val="4"/>
        <charset val="136"/>
      </rPr>
      <t>千元</t>
    </r>
    <phoneticPr fontId="7" type="noConversion"/>
  </si>
  <si>
    <r>
      <t xml:space="preserve">前期未分配賸餘包括：
</t>
    </r>
    <r>
      <rPr>
        <sz val="12"/>
        <rFont val="Times New Roman"/>
        <family val="1"/>
      </rPr>
      <t>1.</t>
    </r>
    <r>
      <rPr>
        <sz val="12"/>
        <rFont val="標楷體"/>
        <family val="4"/>
        <charset val="136"/>
      </rPr>
      <t>截至</t>
    </r>
    <r>
      <rPr>
        <sz val="12"/>
        <rFont val="Times New Roman"/>
        <family val="1"/>
      </rPr>
      <t>110</t>
    </r>
    <r>
      <rPr>
        <sz val="12"/>
        <rFont val="標楷體"/>
        <family val="4"/>
        <charset val="136"/>
      </rPr>
      <t xml:space="preserve">年底未分配賸
</t>
    </r>
    <r>
      <rPr>
        <sz val="12"/>
        <rFont val="Times New Roman"/>
        <family val="1"/>
      </rPr>
      <t xml:space="preserve">   </t>
    </r>
    <r>
      <rPr>
        <sz val="12"/>
        <rFont val="標楷體"/>
        <family val="4"/>
        <charset val="136"/>
      </rPr>
      <t>餘</t>
    </r>
    <r>
      <rPr>
        <sz val="12"/>
        <rFont val="Times New Roman"/>
        <family val="1"/>
      </rPr>
      <t>15,360,136</t>
    </r>
    <r>
      <rPr>
        <sz val="12"/>
        <rFont val="標楷體"/>
        <family val="4"/>
        <charset val="136"/>
      </rPr>
      <t xml:space="preserve">千元。
</t>
    </r>
    <r>
      <rPr>
        <sz val="12"/>
        <rFont val="Times New Roman"/>
        <family val="1"/>
      </rPr>
      <t>2.111</t>
    </r>
    <r>
      <rPr>
        <sz val="12"/>
        <rFont val="標楷體"/>
        <family val="4"/>
        <charset val="136"/>
      </rPr>
      <t xml:space="preserve">年度本期賸餘
</t>
    </r>
    <r>
      <rPr>
        <sz val="12"/>
        <rFont val="Times New Roman"/>
        <family val="1"/>
      </rPr>
      <t xml:space="preserve">    435,034</t>
    </r>
    <r>
      <rPr>
        <sz val="12"/>
        <rFont val="標楷體"/>
        <family val="4"/>
        <charset val="136"/>
      </rPr>
      <t>千元。</t>
    </r>
    <phoneticPr fontId="8" type="noConversion"/>
  </si>
  <si>
    <r>
      <t xml:space="preserve">    </t>
    </r>
    <r>
      <rPr>
        <sz val="12"/>
        <rFont val="標楷體"/>
        <family val="4"/>
        <charset val="136"/>
      </rPr>
      <t>流動金融資產凈減</t>
    </r>
    <r>
      <rPr>
        <sz val="12"/>
        <rFont val="Times New Roman"/>
        <family val="1"/>
      </rPr>
      <t>(</t>
    </r>
    <r>
      <rPr>
        <sz val="12"/>
        <rFont val="標楷體"/>
        <family val="4"/>
        <charset val="136"/>
      </rPr>
      <t>凈增</t>
    </r>
    <r>
      <rPr>
        <sz val="12"/>
        <rFont val="Times New Roman"/>
        <family val="1"/>
      </rPr>
      <t>)</t>
    </r>
    <phoneticPr fontId="7" type="noConversion"/>
  </si>
  <si>
    <r>
      <t xml:space="preserve">    </t>
    </r>
    <r>
      <rPr>
        <sz val="12"/>
        <rFont val="標楷體"/>
        <family val="4"/>
        <charset val="136"/>
      </rPr>
      <t>增加不動產、廠房及設備</t>
    </r>
    <phoneticPr fontId="7" type="noConversion"/>
  </si>
  <si>
    <t>2.5 0/000</t>
  </si>
  <si>
    <t>折舊、折耗及攤銷</t>
    <phoneticPr fontId="8" type="noConversion"/>
  </si>
  <si>
    <t>會費、捐助、補助、分攤、救助(濟)與交流活動費</t>
    <phoneticPr fontId="8" type="noConversion"/>
  </si>
  <si>
    <r>
      <rPr>
        <sz val="12"/>
        <rFont val="標楷體"/>
        <family val="4"/>
        <charset val="136"/>
      </rPr>
      <t>按業務實際需要編列超時加班費</t>
    </r>
    <r>
      <rPr>
        <sz val="12"/>
        <rFont val="Times New Roman"/>
        <family val="1"/>
      </rPr>
      <t>305</t>
    </r>
    <r>
      <rPr>
        <sz val="12"/>
        <rFont val="標楷體"/>
        <family val="4"/>
        <charset val="136"/>
      </rPr>
      <t>千元及員工不休假加班費</t>
    </r>
    <r>
      <rPr>
        <sz val="12"/>
        <rFont val="Times New Roman"/>
        <family val="1"/>
      </rPr>
      <t>831</t>
    </r>
    <r>
      <rPr>
        <sz val="12"/>
        <rFont val="標楷體"/>
        <family val="4"/>
        <charset val="136"/>
      </rPr>
      <t>千元，合計編列</t>
    </r>
    <r>
      <rPr>
        <sz val="12"/>
        <rFont val="Times New Roman"/>
        <family val="1"/>
      </rPr>
      <t>1,136</t>
    </r>
    <r>
      <rPr>
        <sz val="12"/>
        <rFont val="標楷體"/>
        <family val="4"/>
        <charset val="136"/>
      </rPr>
      <t>千元。</t>
    </r>
    <phoneticPr fontId="8" type="noConversion"/>
  </si>
  <si>
    <r>
      <rPr>
        <sz val="12"/>
        <rFont val="標楷體"/>
        <family val="4"/>
        <charset val="136"/>
      </rPr>
      <t>依據預算員額、軍公教人員年終工作獎金發給注意事項及公務人員考績法等規定編列年終獎金</t>
    </r>
    <r>
      <rPr>
        <sz val="12"/>
        <rFont val="Times New Roman"/>
        <family val="1"/>
      </rPr>
      <t>2,161</t>
    </r>
    <r>
      <rPr>
        <sz val="12"/>
        <rFont val="標楷體"/>
        <family val="4"/>
        <charset val="136"/>
      </rPr>
      <t>千元及考績獎金</t>
    </r>
    <r>
      <rPr>
        <sz val="12"/>
        <rFont val="Times New Roman"/>
        <family val="1"/>
      </rPr>
      <t>2,237</t>
    </r>
    <r>
      <rPr>
        <sz val="12"/>
        <rFont val="標楷體"/>
        <family val="4"/>
        <charset val="136"/>
      </rPr>
      <t>千元，合計編列</t>
    </r>
    <r>
      <rPr>
        <sz val="12"/>
        <rFont val="Times New Roman"/>
        <family val="1"/>
      </rPr>
      <t>4,398</t>
    </r>
    <r>
      <rPr>
        <sz val="12"/>
        <rFont val="標楷體"/>
        <family val="4"/>
        <charset val="136"/>
      </rPr>
      <t>千元。</t>
    </r>
    <phoneticPr fontId="8" type="noConversion"/>
  </si>
  <si>
    <r>
      <t>-671,132</t>
    </r>
    <r>
      <rPr>
        <sz val="12"/>
        <rFont val="標楷體"/>
        <family val="4"/>
        <charset val="136"/>
      </rPr>
      <t>千元</t>
    </r>
    <phoneticPr fontId="7" type="noConversion"/>
  </si>
  <si>
    <t>銀行存款</t>
    <phoneticPr fontId="43" type="noConversion"/>
  </si>
  <si>
    <t>國內債務證券</t>
    <phoneticPr fontId="43" type="noConversion"/>
  </si>
  <si>
    <t>國內權益證券</t>
    <phoneticPr fontId="43" type="noConversion"/>
  </si>
  <si>
    <t>股票及受益憑證</t>
    <phoneticPr fontId="8" type="noConversion"/>
  </si>
  <si>
    <r>
      <t xml:space="preserve"> </t>
    </r>
    <r>
      <rPr>
        <b/>
        <sz val="14"/>
        <rFont val="標楷體"/>
        <family val="4"/>
        <charset val="136"/>
      </rPr>
      <t>　修理保養及保固費</t>
    </r>
    <phoneticPr fontId="8" type="noConversion"/>
  </si>
  <si>
    <r>
      <t xml:space="preserve">     </t>
    </r>
    <r>
      <rPr>
        <b/>
        <sz val="14"/>
        <rFont val="標楷體"/>
        <family val="4"/>
        <charset val="136"/>
      </rPr>
      <t>消費與行為稅</t>
    </r>
    <phoneticPr fontId="9" type="noConversion"/>
  </si>
  <si>
    <r>
      <t xml:space="preserve">     </t>
    </r>
    <r>
      <rPr>
        <b/>
        <sz val="14"/>
        <rFont val="標楷體"/>
        <family val="4"/>
        <charset val="136"/>
      </rPr>
      <t>捐助、補助與獎助</t>
    </r>
    <phoneticPr fontId="8"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</si>
  <si>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7" type="noConversion"/>
  </si>
  <si>
    <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4,500</t>
    </r>
    <r>
      <rPr>
        <sz val="14"/>
        <rFont val="標楷體"/>
        <family val="4"/>
        <charset val="136"/>
      </rPr>
      <t>元標準，編列傷病醫藥費</t>
    </r>
    <r>
      <rPr>
        <sz val="14"/>
        <rFont val="Times New Roman"/>
        <family val="1"/>
      </rPr>
      <t>37</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</si>
  <si>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1,269</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</si>
  <si>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264</t>
    </r>
    <r>
      <rPr>
        <sz val="14"/>
        <rFont val="標楷體"/>
        <family val="4"/>
        <charset val="136"/>
      </rPr>
      <t>千元。</t>
    </r>
    <phoneticPr fontId="8" type="noConversion"/>
  </si>
  <si>
    <r>
      <t xml:space="preserve">          1.</t>
    </r>
    <r>
      <rPr>
        <sz val="14"/>
        <rFont val="標楷體"/>
        <family val="4"/>
        <charset val="136"/>
      </rPr>
      <t>按業務實際需要編列印製信封、各類表單等所需印刷及裝訂費</t>
    </r>
    <r>
      <rPr>
        <sz val="14"/>
        <rFont val="Times New Roman"/>
        <family val="1"/>
      </rPr>
      <t>153</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</si>
  <si>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按業務實際需要編列交通及運輸設備保險費等</t>
    </r>
    <r>
      <rPr>
        <sz val="14"/>
        <rFont val="Times New Roman"/>
        <family val="1"/>
      </rPr>
      <t>3</t>
    </r>
    <r>
      <rPr>
        <sz val="14"/>
        <rFont val="標楷體"/>
        <family val="4"/>
        <charset val="136"/>
      </rPr>
      <t>千元。</t>
    </r>
    <phoneticPr fontId="8" type="noConversion"/>
  </si>
  <si>
    <r>
      <t xml:space="preserve">          1.</t>
    </r>
    <r>
      <rPr>
        <sz val="14"/>
        <rFont val="標楷體"/>
        <family val="4"/>
        <charset val="136"/>
      </rPr>
      <t>按業務實際需要編列匯費及手續費</t>
    </r>
    <r>
      <rPr>
        <sz val="14"/>
        <rFont val="Times New Roman"/>
        <family val="1"/>
      </rPr>
      <t>5</t>
    </r>
    <r>
      <rPr>
        <sz val="14"/>
        <rFont val="標楷體"/>
        <family val="4"/>
        <charset val="136"/>
      </rPr>
      <t>千元。</t>
    </r>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</si>
  <si>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按業務實際需要編列電腦租金及使用費</t>
    </r>
    <r>
      <rPr>
        <sz val="14"/>
        <rFont val="Times New Roman"/>
        <family val="1"/>
      </rPr>
      <t>317</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</si>
  <si>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按業務實際需要編列行政專用話機等電信設備租金</t>
    </r>
    <r>
      <rPr>
        <sz val="14"/>
        <rFont val="Times New Roman"/>
        <family val="1"/>
      </rPr>
      <t>42</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</si>
  <si>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52</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</si>
  <si>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</si>
  <si>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按業務實際需要編列辦理強制執行之行政規費、汽車燃料使用費</t>
    </r>
    <r>
      <rPr>
        <sz val="14"/>
        <rFont val="Times New Roman"/>
        <family val="1"/>
      </rPr>
      <t>658</t>
    </r>
    <r>
      <rPr>
        <sz val="14"/>
        <rFont val="標楷體"/>
        <family val="4"/>
        <charset val="136"/>
      </rPr>
      <t>千元。</t>
    </r>
    <phoneticPr fontId="8" type="noConversion"/>
  </si>
  <si>
    <r>
      <t>4.</t>
    </r>
    <r>
      <rPr>
        <sz val="12"/>
        <rFont val="標楷體"/>
        <family val="4"/>
        <charset val="136"/>
      </rPr>
      <t>其他淨增（係增加催收墊償工資</t>
    </r>
    <r>
      <rPr>
        <sz val="12"/>
        <rFont val="Times New Roman"/>
        <family val="1"/>
      </rPr>
      <t>304,521</t>
    </r>
    <r>
      <rPr>
        <sz val="12"/>
        <rFont val="標楷體"/>
        <family val="4"/>
        <charset val="136"/>
      </rPr>
      <t>千元、催收墊償退休金</t>
    </r>
    <r>
      <rPr>
        <sz val="12"/>
        <rFont val="Times New Roman"/>
        <family val="1"/>
      </rPr>
      <t>6,821</t>
    </r>
    <r>
      <rPr>
        <sz val="12"/>
        <rFont val="標楷體"/>
        <family val="4"/>
        <charset val="136"/>
      </rPr>
      <t>千元及催收墊償資遣費</t>
    </r>
    <r>
      <rPr>
        <sz val="12"/>
        <rFont val="Times New Roman"/>
        <family val="1"/>
      </rPr>
      <t>359,790</t>
    </r>
    <r>
      <rPr>
        <sz val="12"/>
        <rFont val="標楷體"/>
        <family val="4"/>
        <charset val="136"/>
      </rPr>
      <t>千元）</t>
    </r>
    <phoneticPr fontId="7" type="noConversion"/>
  </si>
  <si>
    <t>-</t>
    <phoneticPr fontId="9" type="noConversion"/>
  </si>
  <si>
    <t>-</t>
    <phoneticPr fontId="9" type="noConversion"/>
  </si>
  <si>
    <r>
      <t xml:space="preserve">          </t>
    </r>
    <r>
      <rPr>
        <sz val="14"/>
        <rFont val="標楷體"/>
        <family val="4"/>
        <charset val="136"/>
      </rPr>
      <t/>
    </r>
    <phoneticPr fontId="8"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</si>
  <si>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14" type="noConversion"/>
  </si>
  <si>
    <r>
      <t>585,256</t>
    </r>
    <r>
      <rPr>
        <sz val="12"/>
        <rFont val="標楷體"/>
        <family val="4"/>
        <charset val="136"/>
      </rPr>
      <t>千元</t>
    </r>
    <phoneticPr fontId="7" type="noConversion"/>
  </si>
  <si>
    <r>
      <rPr>
        <sz val="12"/>
        <rFont val="Times New Roman"/>
        <family val="1"/>
      </rPr>
      <t>760</t>
    </r>
    <r>
      <rPr>
        <sz val="12"/>
        <rFont val="標楷體"/>
        <family val="4"/>
        <charset val="136"/>
      </rPr>
      <t>千元</t>
    </r>
    <phoneticPr fontId="7" type="noConversion"/>
  </si>
  <si>
    <r>
      <rPr>
        <sz val="12"/>
        <rFont val="Times New Roman"/>
        <family val="1"/>
      </rPr>
      <t>108</t>
    </r>
    <r>
      <rPr>
        <sz val="12"/>
        <rFont val="標楷體"/>
        <family val="4"/>
        <charset val="136"/>
      </rPr>
      <t>千元</t>
    </r>
    <phoneticPr fontId="7" type="noConversion"/>
  </si>
  <si>
    <t>.</t>
    <phoneticPr fontId="43" type="noConversion"/>
  </si>
  <si>
    <r>
      <rPr>
        <sz val="12"/>
        <rFont val="標楷體"/>
        <family val="4"/>
        <charset val="136"/>
      </rPr>
      <t>係增加按攤銷後成本衡量之金融資產及其他金融資產</t>
    </r>
    <r>
      <rPr>
        <sz val="12"/>
        <rFont val="Times New Roman"/>
        <family val="1"/>
      </rPr>
      <t>(</t>
    </r>
    <r>
      <rPr>
        <sz val="12"/>
        <rFont val="標楷體"/>
        <family val="4"/>
        <charset val="136"/>
      </rPr>
      <t>含存款期間</t>
    </r>
    <r>
      <rPr>
        <sz val="12"/>
        <rFont val="Times New Roman"/>
        <family val="1"/>
      </rPr>
      <t>1</t>
    </r>
    <r>
      <rPr>
        <sz val="12"/>
        <rFont val="標楷體"/>
        <family val="4"/>
        <charset val="136"/>
      </rPr>
      <t>年以上到期之定期存款</t>
    </r>
    <r>
      <rPr>
        <sz val="12"/>
        <rFont val="Times New Roman"/>
        <family val="1"/>
      </rPr>
      <t>)</t>
    </r>
    <r>
      <rPr>
        <sz val="12"/>
        <rFont val="標楷體"/>
        <family val="4"/>
        <charset val="136"/>
      </rPr>
      <t>。</t>
    </r>
    <phoneticPr fontId="7" type="noConversion"/>
  </si>
  <si>
    <t>　　  電腦軟體</t>
    <phoneticPr fontId="10" type="noConversion"/>
  </si>
  <si>
    <t>　　  累計折舊－什項設備</t>
    <phoneticPr fontId="10" type="noConversion"/>
  </si>
  <si>
    <t>資產</t>
    <phoneticPr fontId="10" type="noConversion"/>
  </si>
  <si>
    <t xml:space="preserve">  投資</t>
    <phoneticPr fontId="10" type="noConversion"/>
  </si>
  <si>
    <t>負債</t>
    <phoneticPr fontId="10"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</si>
  <si>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112 </t>
    </r>
    <r>
      <rPr>
        <sz val="16"/>
        <rFont val="標楷體"/>
        <family val="4"/>
        <charset val="136"/>
      </rPr>
      <t>年</t>
    </r>
    <r>
      <rPr>
        <sz val="16"/>
        <rFont val="Times New Roman"/>
        <family val="1"/>
      </rPr>
      <t xml:space="preserve"> </t>
    </r>
    <r>
      <rPr>
        <sz val="16"/>
        <rFont val="標楷體"/>
        <family val="4"/>
        <charset val="136"/>
      </rPr>
      <t>度</t>
    </r>
    <phoneticPr fontId="10" type="noConversion"/>
  </si>
  <si>
    <t>債務證券</t>
    <phoneticPr fontId="9" type="noConversion"/>
  </si>
  <si>
    <t>本項目全數由勞動部勞動基金運用局辦理，係投資股票及受益憑證之投資利益。</t>
    <phoneticPr fontId="9"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</si>
  <si>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112 </t>
    </r>
    <r>
      <rPr>
        <sz val="16"/>
        <rFont val="標楷體"/>
        <family val="4"/>
        <charset val="136"/>
      </rPr>
      <t>年</t>
    </r>
    <r>
      <rPr>
        <sz val="16"/>
        <rFont val="Times New Roman"/>
        <family val="1"/>
      </rPr>
      <t xml:space="preserve"> </t>
    </r>
    <r>
      <rPr>
        <sz val="16"/>
        <rFont val="標楷體"/>
        <family val="4"/>
        <charset val="136"/>
      </rPr>
      <t>度</t>
    </r>
    <phoneticPr fontId="10"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</si>
  <si>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112 </t>
    </r>
    <r>
      <rPr>
        <sz val="16"/>
        <rFont val="標楷體"/>
        <family val="4"/>
        <charset val="136"/>
      </rPr>
      <t>年</t>
    </r>
    <r>
      <rPr>
        <sz val="16"/>
        <rFont val="Times New Roman"/>
        <family val="1"/>
      </rPr>
      <t xml:space="preserve"> </t>
    </r>
    <r>
      <rPr>
        <sz val="16"/>
        <rFont val="標楷體"/>
        <family val="4"/>
        <charset val="136"/>
      </rPr>
      <t>度</t>
    </r>
    <phoneticPr fontId="9"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</si>
  <si>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112</t>
    </r>
    <r>
      <rPr>
        <sz val="18"/>
        <rFont val="標楷體"/>
        <family val="4"/>
        <charset val="136"/>
      </rPr>
      <t>年</t>
    </r>
    <r>
      <rPr>
        <sz val="18"/>
        <rFont val="Times New Roman"/>
        <family val="1"/>
      </rPr>
      <t xml:space="preserve"> 12</t>
    </r>
    <r>
      <rPr>
        <sz val="18"/>
        <rFont val="標楷體"/>
        <family val="4"/>
        <charset val="136"/>
      </rPr>
      <t>月</t>
    </r>
    <r>
      <rPr>
        <sz val="18"/>
        <rFont val="Times New Roman"/>
        <family val="1"/>
      </rPr>
      <t xml:space="preserve"> 31</t>
    </r>
    <r>
      <rPr>
        <sz val="18"/>
        <rFont val="標楷體"/>
        <family val="4"/>
        <charset val="136"/>
      </rPr>
      <t>日</t>
    </r>
    <phoneticPr fontId="10"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</si>
  <si>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112 </t>
    </r>
    <r>
      <rPr>
        <sz val="16"/>
        <rFont val="標楷體"/>
        <family val="4"/>
        <charset val="136"/>
      </rPr>
      <t>年</t>
    </r>
    <r>
      <rPr>
        <sz val="16"/>
        <rFont val="Times New Roman"/>
        <family val="1"/>
      </rPr>
      <t xml:space="preserve"> </t>
    </r>
    <r>
      <rPr>
        <sz val="16"/>
        <rFont val="標楷體"/>
        <family val="4"/>
        <charset val="136"/>
      </rPr>
      <t>度</t>
    </r>
    <phoneticPr fontId="10" type="noConversion"/>
  </si>
  <si>
    <t>本項目全數由勞動部勞動基金運用局辦理，係存款利息收入。</t>
    <phoneticPr fontId="9" type="noConversion"/>
  </si>
  <si>
    <t>2.5 0/000</t>
    <phoneticPr fontId="43" type="noConversion"/>
  </si>
  <si>
    <t>係購置個人電腦1台。</t>
    <phoneticPr fontId="43" type="noConversion"/>
  </si>
  <si>
    <t>　    按攤銷後成本衡量之金融資產-流動</t>
    <phoneticPr fontId="9" type="noConversion"/>
  </si>
  <si>
    <t xml:space="preserve">      應收收益</t>
    <phoneticPr fontId="43" type="noConversion"/>
  </si>
  <si>
    <t>　    按攤銷後成本衡量之金融資產-非流動</t>
    <phoneticPr fontId="9" type="noConversion"/>
  </si>
  <si>
    <t>.</t>
    <phoneticPr fontId="43" type="noConversion"/>
  </si>
  <si>
    <t>註：百分比及前年度決算數細數之和與總數或略有出入，係四捨五入關係。以下各表同。</t>
    <phoneticPr fontId="9" type="noConversion"/>
  </si>
  <si>
    <r>
      <rPr>
        <sz val="10"/>
        <rFont val="標楷體"/>
        <family val="4"/>
        <charset val="136"/>
      </rPr>
      <t>註：配合行政院主計總處於</t>
    </r>
    <r>
      <rPr>
        <sz val="10"/>
        <rFont val="Times New Roman"/>
        <family val="1"/>
      </rPr>
      <t>110</t>
    </r>
    <r>
      <rPr>
        <sz val="10"/>
        <rFont val="標楷體"/>
        <family val="4"/>
        <charset val="136"/>
      </rPr>
      <t>年</t>
    </r>
    <r>
      <rPr>
        <sz val="10"/>
        <rFont val="Times New Roman"/>
        <family val="1"/>
      </rPr>
      <t>6</t>
    </r>
    <r>
      <rPr>
        <sz val="10"/>
        <rFont val="標楷體"/>
        <family val="4"/>
        <charset val="136"/>
      </rPr>
      <t>月</t>
    </r>
    <r>
      <rPr>
        <sz val="10"/>
        <rFont val="Times New Roman"/>
        <family val="1"/>
      </rPr>
      <t>17</t>
    </r>
    <r>
      <rPr>
        <sz val="10"/>
        <rFont val="標楷體"/>
        <family val="4"/>
        <charset val="136"/>
      </rPr>
      <t>日核定科目，為利比較，前年度決算數係參照前開核定科目重分類之數。</t>
    </r>
    <phoneticPr fontId="43" type="noConversion"/>
  </si>
  <si>
    <r>
      <rPr>
        <sz val="9.5"/>
        <rFont val="標楷體"/>
        <family val="4"/>
        <charset val="136"/>
      </rPr>
      <t>註：勞務承攬人力主要係辦理委託事務處理以及辦公場所清潔與保全等業務，預計</t>
    </r>
    <r>
      <rPr>
        <sz val="9.5"/>
        <rFont val="Times New Roman"/>
        <family val="1"/>
      </rPr>
      <t>9</t>
    </r>
    <r>
      <rPr>
        <sz val="9.5"/>
        <rFont val="標楷體"/>
        <family val="4"/>
        <charset val="136"/>
      </rPr>
      <t>人，編列一般服務費</t>
    </r>
    <r>
      <rPr>
        <sz val="9.5"/>
        <rFont val="Times New Roman"/>
        <family val="1"/>
      </rPr>
      <t>4,991</t>
    </r>
    <r>
      <rPr>
        <sz val="9.5"/>
        <rFont val="標楷體"/>
        <family val="4"/>
        <charset val="136"/>
      </rPr>
      <t>千元。</t>
    </r>
    <phoneticPr fontId="8" type="noConversion"/>
  </si>
  <si>
    <r>
      <rPr>
        <sz val="10"/>
        <color theme="1"/>
        <rFont val="標楷體"/>
        <family val="4"/>
        <charset val="136"/>
      </rPr>
      <t>註：勞務承攬人力主要係辦理委託事務處理以及辦公場所清潔與保全等業務，預計</t>
    </r>
    <r>
      <rPr>
        <sz val="10"/>
        <color theme="1"/>
        <rFont val="Times New Roman"/>
        <family val="1"/>
      </rPr>
      <t>9</t>
    </r>
    <r>
      <rPr>
        <sz val="10"/>
        <color theme="1"/>
        <rFont val="標楷體"/>
        <family val="4"/>
        <charset val="136"/>
      </rPr>
      <t>人。</t>
    </r>
    <phoneticPr fontId="8" type="noConversion"/>
  </si>
  <si>
    <r>
      <rPr>
        <sz val="10"/>
        <rFont val="標楷體"/>
        <family val="4"/>
        <charset val="136"/>
      </rPr>
      <t>註：配合企業會計準則公報第</t>
    </r>
    <r>
      <rPr>
        <sz val="10"/>
        <rFont val="Times New Roman"/>
        <family val="1"/>
      </rPr>
      <t>15</t>
    </r>
    <r>
      <rPr>
        <sz val="10"/>
        <rFont val="標楷體"/>
        <family val="4"/>
        <charset val="136"/>
      </rPr>
      <t>號「金融工具」修正，行政院主計總處於</t>
    </r>
    <r>
      <rPr>
        <sz val="10"/>
        <rFont val="Times New Roman"/>
        <family val="1"/>
      </rPr>
      <t>111</t>
    </r>
    <r>
      <rPr>
        <sz val="10"/>
        <rFont val="標楷體"/>
        <family val="4"/>
        <charset val="136"/>
      </rPr>
      <t>年</t>
    </r>
    <r>
      <rPr>
        <sz val="10"/>
        <rFont val="Times New Roman"/>
        <family val="1"/>
      </rPr>
      <t>6</t>
    </r>
    <r>
      <rPr>
        <sz val="10"/>
        <rFont val="標楷體"/>
        <family val="4"/>
        <charset val="136"/>
      </rPr>
      <t>月</t>
    </r>
    <r>
      <rPr>
        <sz val="10"/>
        <rFont val="Times New Roman"/>
        <family val="1"/>
      </rPr>
      <t>10</t>
    </r>
    <r>
      <rPr>
        <sz val="10"/>
        <rFont val="標楷體"/>
        <family val="4"/>
        <charset val="136"/>
      </rPr>
      <t>日核定修正相關科目，並自</t>
    </r>
    <r>
      <rPr>
        <sz val="10"/>
        <rFont val="Times New Roman"/>
        <family val="1"/>
      </rPr>
      <t>112</t>
    </r>
    <r>
      <rPr>
        <sz val="10"/>
        <rFont val="標楷體"/>
        <family val="4"/>
        <charset val="136"/>
      </rPr>
      <t>年度適用</t>
    </r>
    <phoneticPr fontId="43" type="noConversion"/>
  </si>
  <si>
    <r>
      <t xml:space="preserve">        </t>
    </r>
    <r>
      <rPr>
        <sz val="10"/>
        <rFont val="標楷體"/>
        <family val="4"/>
        <charset val="136"/>
      </rPr>
      <t>，為利比較，</t>
    </r>
    <r>
      <rPr>
        <sz val="10"/>
        <rFont val="Times New Roman"/>
        <family val="1"/>
      </rPr>
      <t>110</t>
    </r>
    <r>
      <rPr>
        <sz val="10"/>
        <rFont val="標楷體"/>
        <family val="4"/>
        <charset val="136"/>
      </rPr>
      <t>年</t>
    </r>
    <r>
      <rPr>
        <sz val="10"/>
        <rFont val="Times New Roman"/>
        <family val="1"/>
      </rPr>
      <t>12</t>
    </r>
    <r>
      <rPr>
        <sz val="10"/>
        <rFont val="標楷體"/>
        <family val="4"/>
        <charset val="136"/>
      </rPr>
      <t>月</t>
    </r>
    <r>
      <rPr>
        <sz val="10"/>
        <rFont val="Times New Roman"/>
        <family val="1"/>
      </rPr>
      <t>31</t>
    </r>
    <r>
      <rPr>
        <sz val="10"/>
        <rFont val="標楷體"/>
        <family val="4"/>
        <charset val="136"/>
      </rPr>
      <t>日實際數及</t>
    </r>
    <r>
      <rPr>
        <sz val="10"/>
        <rFont val="Times New Roman"/>
        <family val="1"/>
      </rPr>
      <t>111</t>
    </r>
    <r>
      <rPr>
        <sz val="10"/>
        <rFont val="標楷體"/>
        <family val="4"/>
        <charset val="136"/>
      </rPr>
      <t>年</t>
    </r>
    <r>
      <rPr>
        <sz val="10"/>
        <rFont val="Times New Roman"/>
        <family val="1"/>
      </rPr>
      <t>12</t>
    </r>
    <r>
      <rPr>
        <sz val="10"/>
        <rFont val="標楷體"/>
        <family val="4"/>
        <charset val="136"/>
      </rPr>
      <t>月</t>
    </r>
    <r>
      <rPr>
        <sz val="10"/>
        <rFont val="Times New Roman"/>
        <family val="1"/>
      </rPr>
      <t>31</t>
    </r>
    <r>
      <rPr>
        <sz val="10"/>
        <rFont val="標楷體"/>
        <family val="4"/>
        <charset val="136"/>
      </rPr>
      <t>日預計數係參照前開核定科目重分類之數。</t>
    </r>
    <phoneticPr fontId="43" type="noConversion"/>
  </si>
  <si>
    <r>
      <rPr>
        <sz val="12"/>
        <rFont val="標楷體"/>
        <family val="4"/>
        <charset val="136"/>
      </rPr>
      <t>行政經費由基金孳息支應，詳第</t>
    </r>
    <r>
      <rPr>
        <sz val="12"/>
        <rFont val="Times New Roman"/>
        <family val="1"/>
      </rPr>
      <t>25</t>
    </r>
    <r>
      <rPr>
        <sz val="12"/>
        <rFont val="標楷體"/>
        <family val="4"/>
        <charset val="136"/>
      </rPr>
      <t>頁業務費用分析表。</t>
    </r>
    <phoneticPr fontId="9" type="noConversion"/>
  </si>
  <si>
    <r>
      <rPr>
        <sz val="12"/>
        <rFont val="標楷體"/>
        <family val="4"/>
        <charset val="136"/>
      </rPr>
      <t>詳第</t>
    </r>
    <r>
      <rPr>
        <sz val="12"/>
        <rFont val="Times New Roman"/>
        <family val="1"/>
      </rPr>
      <t>24</t>
    </r>
    <r>
      <rPr>
        <sz val="12"/>
        <rFont val="標楷體"/>
        <family val="4"/>
        <charset val="136"/>
      </rPr>
      <t>頁呆帳分析表。</t>
    </r>
    <phoneticPr fontId="9" type="noConversion"/>
  </si>
  <si>
    <r>
      <t xml:space="preserve"> </t>
    </r>
    <r>
      <rPr>
        <b/>
        <sz val="14"/>
        <rFont val="標楷體"/>
        <family val="4"/>
        <charset val="136"/>
      </rPr>
      <t>　聘僱及兼職人員薪資</t>
    </r>
    <phoneticPr fontId="8" type="noConversion"/>
  </si>
  <si>
    <t>聘僱及兼職人員薪資</t>
    <phoneticPr fontId="8" type="noConversion"/>
  </si>
  <si>
    <r>
      <t>提醒雇主繳費義務及使勞工確實明瞭自身權益，相關媒體宣導製作及託播等經費</t>
    </r>
    <r>
      <rPr>
        <sz val="12"/>
        <color theme="1"/>
        <rFont val="Times New Roman"/>
        <family val="1"/>
      </rPr>
      <t>703</t>
    </r>
    <r>
      <rPr>
        <sz val="12"/>
        <color theme="1"/>
        <rFont val="標楷體"/>
        <family val="4"/>
        <charset val="136"/>
      </rPr>
      <t>千元。</t>
    </r>
    <phoneticPr fontId="43" type="noConversion"/>
  </si>
  <si>
    <t>本項目全數由勞動部勞動基金運用局辦理，係投資公司債及金融債券等利息收入。</t>
    <phoneticPr fontId="9" type="noConversion"/>
  </si>
  <si>
    <t xml:space="preserve"> 　　</t>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</si>
  <si>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按國內出差旅費報支要點及業務實際需要編列國內旅費及貨物運費等</t>
    </r>
    <r>
      <rPr>
        <sz val="14"/>
        <rFont val="Times New Roman"/>
        <family val="1"/>
      </rPr>
      <t>61</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</si>
  <si>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Times New Roman"/>
        <family val="1"/>
      </rPr>
      <t>1,136</t>
    </r>
    <r>
      <rPr>
        <sz val="14"/>
        <rFont val="標楷體"/>
        <family val="4"/>
        <charset val="136"/>
      </rPr>
      <t>千元。</t>
    </r>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</si>
  <si>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按業務實際需要編列超時加班費</t>
    </r>
    <r>
      <rPr>
        <sz val="14"/>
        <rFont val="Times New Roman"/>
        <family val="1"/>
      </rPr>
      <t>305</t>
    </r>
    <r>
      <rPr>
        <sz val="14"/>
        <rFont val="標楷體"/>
        <family val="4"/>
        <charset val="136"/>
      </rPr>
      <t>千元及員工不休假加班費</t>
    </r>
    <r>
      <rPr>
        <sz val="14"/>
        <rFont val="Times New Roman"/>
        <family val="1"/>
      </rPr>
      <t>831</t>
    </r>
    <r>
      <rPr>
        <sz val="14"/>
        <rFont val="標楷體"/>
        <family val="4"/>
        <charset val="136"/>
      </rPr>
      <t>千元，合計編列</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</si>
  <si>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依據預算員額、軍公教人員年終工作獎金發給注意事項及公務人員考績法等規定</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</si>
  <si>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編列年終獎金</t>
    </r>
    <r>
      <rPr>
        <sz val="14"/>
        <rFont val="Times New Roman"/>
        <family val="1"/>
      </rPr>
      <t>2,161</t>
    </r>
    <r>
      <rPr>
        <sz val="14"/>
        <rFont val="標楷體"/>
        <family val="4"/>
        <charset val="136"/>
      </rPr>
      <t>千元及考績獎金</t>
    </r>
    <r>
      <rPr>
        <sz val="14"/>
        <rFont val="Times New Roman"/>
        <family val="1"/>
      </rPr>
      <t>2,237</t>
    </r>
    <r>
      <rPr>
        <sz val="14"/>
        <rFont val="標楷體"/>
        <family val="4"/>
        <charset val="136"/>
      </rPr>
      <t>千元，合計編列</t>
    </r>
    <r>
      <rPr>
        <sz val="14"/>
        <rFont val="Times New Roman"/>
        <family val="1"/>
      </rPr>
      <t>4,398</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</si>
  <si>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依公務人員退休資遣撫卹法、公教人員保險法、勞動基準法及參照財政部所屬國</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</si>
  <si>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營金融保險事業人員退休撫卹及資遣辦法暨勞工退休金條例等規定，提儲退休及</t>
    </r>
    <phoneticPr fontId="8" type="noConversion"/>
  </si>
  <si>
    <r>
      <t xml:space="preserve">             581</t>
    </r>
    <r>
      <rPr>
        <sz val="14"/>
        <rFont val="標楷體"/>
        <family val="4"/>
        <charset val="136"/>
      </rPr>
      <t>千元。</t>
    </r>
    <phoneticPr fontId="9" type="noConversion"/>
  </si>
  <si>
    <r>
      <t xml:space="preserve">          1.</t>
    </r>
    <r>
      <rPr>
        <sz val="14"/>
        <rFont val="標楷體"/>
        <family val="4"/>
        <charset val="136"/>
      </rPr>
      <t>依全民健康保險法、公教人員保險法、勞工保險條例、就業保險法、勞工職業</t>
    </r>
    <phoneticPr fontId="8" type="noConversion"/>
  </si>
  <si>
    <r>
      <t xml:space="preserve">             </t>
    </r>
    <r>
      <rPr>
        <sz val="14"/>
        <rFont val="標楷體"/>
        <family val="4"/>
        <charset val="136"/>
      </rPr>
      <t>災害保險及保護法之規定編列分擔員工及眷屬保險費</t>
    </r>
    <r>
      <rPr>
        <sz val="14"/>
        <rFont val="Times New Roman"/>
        <family val="1"/>
      </rPr>
      <t>1,710</t>
    </r>
    <r>
      <rPr>
        <sz val="14"/>
        <rFont val="標楷體"/>
        <family val="4"/>
        <charset val="136"/>
      </rPr>
      <t>千元。</t>
    </r>
    <phoneticPr fontId="8" type="noConversion"/>
  </si>
  <si>
    <r>
      <t xml:space="preserve">          </t>
    </r>
    <r>
      <rPr>
        <sz val="14"/>
        <rFont val="標楷體"/>
        <family val="4"/>
        <charset val="136"/>
      </rPr>
      <t xml:space="preserve">提醒雇主繳費義務及使勞工確實明瞭自身權益，編列相關媒體宣導製作及託播等
</t>
    </r>
    <r>
      <rPr>
        <sz val="14"/>
        <rFont val="Times New Roman"/>
        <family val="1"/>
      </rPr>
      <t xml:space="preserve">          </t>
    </r>
    <r>
      <rPr>
        <sz val="14"/>
        <rFont val="標楷體"/>
        <family val="4"/>
        <charset val="136"/>
      </rPr>
      <t>經費</t>
    </r>
    <r>
      <rPr>
        <sz val="14"/>
        <rFont val="Times New Roman"/>
        <family val="1"/>
      </rPr>
      <t>703</t>
    </r>
    <r>
      <rPr>
        <sz val="14"/>
        <rFont val="標楷體"/>
        <family val="4"/>
        <charset val="136"/>
      </rPr>
      <t>千元。</t>
    </r>
    <phoneticPr fontId="43" type="noConversion"/>
  </si>
  <si>
    <r>
      <t xml:space="preserve"> </t>
    </r>
    <r>
      <rPr>
        <sz val="14"/>
        <rFont val="標楷體"/>
        <family val="4"/>
        <charset val="136"/>
      </rPr>
      <t>　　</t>
    </r>
    <r>
      <rPr>
        <sz val="14"/>
        <rFont val="Times New Roman"/>
        <family val="1"/>
      </rPr>
      <t xml:space="preserve"> </t>
    </r>
    <r>
      <rPr>
        <sz val="14"/>
        <rFont val="標楷體"/>
        <family val="4"/>
        <charset val="136"/>
      </rPr>
      <t>按規定耐用年限，依直線法提列折舊費用，編列</t>
    </r>
    <r>
      <rPr>
        <sz val="14"/>
        <rFont val="Times New Roman"/>
        <family val="1"/>
      </rPr>
      <t>108</t>
    </r>
    <r>
      <rPr>
        <sz val="14"/>
        <rFont val="標楷體"/>
        <family val="4"/>
        <charset val="136"/>
      </rPr>
      <t>千元，詳資產折舊明細表。</t>
    </r>
    <phoneticPr fontId="8" type="noConversion"/>
  </si>
  <si>
    <r>
      <t xml:space="preserve">             </t>
    </r>
    <r>
      <rPr>
        <sz val="14"/>
        <rFont val="標楷體"/>
        <family val="4"/>
        <charset val="136"/>
      </rPr>
      <t>編列員工休假補助費</t>
    </r>
    <r>
      <rPr>
        <sz val="14"/>
        <rFont val="Times New Roman"/>
        <family val="1"/>
      </rPr>
      <t>331</t>
    </r>
    <r>
      <rPr>
        <sz val="14"/>
        <rFont val="標楷體"/>
        <family val="4"/>
        <charset val="136"/>
      </rPr>
      <t>千元，及各項生活津貼</t>
    </r>
    <r>
      <rPr>
        <sz val="14"/>
        <rFont val="Times New Roman"/>
        <family val="1"/>
      </rPr>
      <t>250</t>
    </r>
    <r>
      <rPr>
        <sz val="14"/>
        <rFont val="標楷體"/>
        <family val="4"/>
        <charset val="136"/>
      </rPr>
      <t>千元，合計編列其</t>
    </r>
    <r>
      <rPr>
        <sz val="14"/>
        <rFont val="標楷體"/>
        <family val="4"/>
        <charset val="136"/>
      </rPr>
      <t>他福利費</t>
    </r>
    <phoneticPr fontId="9"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</si>
  <si>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r>
      <rPr>
        <sz val="14"/>
        <rFont val="標楷體"/>
        <family val="4"/>
        <charset val="136"/>
      </rPr>
      <t>規定</t>
    </r>
    <phoneticPr fontId="8" type="noConversion"/>
  </si>
  <si>
    <r>
      <t xml:space="preserve">          2.</t>
    </r>
    <r>
      <rPr>
        <sz val="14"/>
        <rFont val="標楷體"/>
        <family val="4"/>
        <charset val="136"/>
      </rPr>
      <t>墊款追償移送強制執行，進行不動產拍賣前登報或向法院聲請對債務人為公示</t>
    </r>
    <phoneticPr fontId="9" type="noConversion"/>
  </si>
  <si>
    <r>
      <t xml:space="preserve">             </t>
    </r>
    <r>
      <rPr>
        <sz val="14"/>
        <rFont val="標楷體"/>
        <family val="4"/>
        <charset val="136"/>
      </rPr>
      <t>送達之公告費，編列</t>
    </r>
    <r>
      <rPr>
        <sz val="14"/>
        <rFont val="Times New Roman"/>
        <family val="1"/>
      </rPr>
      <t>8</t>
    </r>
    <r>
      <rPr>
        <sz val="14"/>
        <rFont val="標楷體"/>
        <family val="4"/>
        <charset val="136"/>
      </rPr>
      <t>千元。</t>
    </r>
    <phoneticPr fontId="9" type="noConversion"/>
  </si>
  <si>
    <r>
      <t xml:space="preserve">          2.</t>
    </r>
    <r>
      <rPr>
        <sz val="14"/>
        <rFont val="標楷體"/>
        <family val="4"/>
        <charset val="136"/>
      </rPr>
      <t>委託事務處理、辦公場所清潔及保全等編列外包費</t>
    </r>
    <r>
      <rPr>
        <sz val="14"/>
        <rFont val="Times New Roman"/>
        <family val="1"/>
      </rPr>
      <t>5,237</t>
    </r>
    <r>
      <rPr>
        <sz val="14"/>
        <rFont val="標楷體"/>
        <family val="4"/>
        <charset val="136"/>
      </rPr>
      <t>千元</t>
    </r>
    <r>
      <rPr>
        <sz val="14"/>
        <rFont val="Times New Roman"/>
        <family val="1"/>
      </rPr>
      <t>(</t>
    </r>
    <r>
      <rPr>
        <sz val="14"/>
        <rFont val="標楷體"/>
        <family val="4"/>
        <charset val="136"/>
      </rPr>
      <t>其中勞務承攬計</t>
    </r>
    <r>
      <rPr>
        <sz val="14"/>
        <rFont val="Times New Roman"/>
        <family val="1"/>
      </rPr>
      <t/>
    </r>
    <phoneticPr fontId="9" type="noConversion"/>
  </si>
  <si>
    <r>
      <t xml:space="preserve">             9</t>
    </r>
    <r>
      <rPr>
        <sz val="14"/>
        <rFont val="標楷體"/>
        <family val="4"/>
        <charset val="136"/>
      </rPr>
      <t>人</t>
    </r>
    <r>
      <rPr>
        <sz val="14"/>
        <color theme="1"/>
        <rFont val="標楷體"/>
        <family val="4"/>
        <charset val="136"/>
      </rPr>
      <t>，編列</t>
    </r>
    <r>
      <rPr>
        <sz val="14"/>
        <color theme="1"/>
        <rFont val="Times New Roman"/>
        <family val="1"/>
      </rPr>
      <t>4,991</t>
    </r>
    <r>
      <rPr>
        <sz val="14"/>
        <color theme="1"/>
        <rFont val="標楷體"/>
        <family val="4"/>
        <charset val="136"/>
      </rPr>
      <t>千元，及辦理員工協助方案，提供機關同仁生活、工作、法律</t>
    </r>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</si>
  <si>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試驗認證費、委託考選訓練費、</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</si>
  <si>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電腦軟體服務費與講課鐘點、稿費及出席審查及查詢費</t>
    </r>
    <r>
      <rPr>
        <sz val="14"/>
        <rFont val="Times New Roman"/>
        <family val="1"/>
      </rPr>
      <t>2,266</t>
    </r>
    <r>
      <rPr>
        <sz val="14"/>
        <rFont val="標楷體"/>
        <family val="4"/>
        <charset val="136"/>
      </rPr>
      <t>千元。</t>
    </r>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</si>
  <si>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推動業務需要加強公共關係，編列對員工以外之宴客招待、婚喪賀儀、餽贈等費</t>
    </r>
    <phoneticPr fontId="8" type="noConversion"/>
  </si>
  <si>
    <r>
      <t xml:space="preserve">     用</t>
    </r>
    <r>
      <rPr>
        <sz val="14"/>
        <rFont val="Times New Roman"/>
        <family val="1"/>
      </rPr>
      <t>20</t>
    </r>
    <r>
      <rPr>
        <sz val="14"/>
        <rFont val="標楷體"/>
        <family val="4"/>
        <charset val="136"/>
      </rPr>
      <t>千元。</t>
    </r>
    <phoneticPr fontId="9" type="noConversion"/>
  </si>
  <si>
    <r>
      <rPr>
        <sz val="14"/>
        <rFont val="Times New Roman"/>
        <family val="1"/>
      </rPr>
      <t xml:space="preserve"> </t>
    </r>
    <r>
      <rPr>
        <sz val="14"/>
        <rFont val="標楷體"/>
        <family val="4"/>
        <charset val="136"/>
      </rPr>
      <t>　　</t>
    </r>
    <r>
      <rPr>
        <sz val="14"/>
        <rFont val="Times New Roman"/>
        <family val="1"/>
      </rPr>
      <t xml:space="preserve"> </t>
    </r>
    <r>
      <rPr>
        <sz val="14"/>
        <rFont val="標楷體"/>
        <family val="4"/>
        <charset val="136"/>
      </rPr>
      <t>按業務實際需要編列辦公</t>
    </r>
    <r>
      <rPr>
        <sz val="14"/>
        <rFont val="Times New Roman"/>
        <family val="1"/>
      </rPr>
      <t>(</t>
    </r>
    <r>
      <rPr>
        <sz val="14"/>
        <rFont val="標楷體"/>
        <family val="4"/>
        <charset val="136"/>
      </rPr>
      <t>事務</t>
    </r>
    <r>
      <rPr>
        <sz val="14"/>
        <rFont val="Times New Roman"/>
        <family val="1"/>
      </rPr>
      <t>)</t>
    </r>
    <r>
      <rPr>
        <sz val="14"/>
        <rFont val="標楷體"/>
        <family val="4"/>
        <charset val="136"/>
      </rPr>
      <t xml:space="preserve">用品、報章什誌、食品、農業與園藝用品及環境
</t>
    </r>
    <r>
      <rPr>
        <sz val="14"/>
        <rFont val="Times New Roman"/>
        <family val="1"/>
      </rPr>
      <t xml:space="preserve">          </t>
    </r>
    <r>
      <rPr>
        <sz val="14"/>
        <rFont val="標楷體"/>
        <family val="4"/>
        <charset val="136"/>
      </rPr>
      <t>美化等</t>
    </r>
    <r>
      <rPr>
        <sz val="14"/>
        <rFont val="Times New Roman"/>
        <family val="1"/>
      </rPr>
      <t>222</t>
    </r>
    <r>
      <rPr>
        <sz val="14"/>
        <rFont val="標楷體"/>
        <family val="4"/>
        <charset val="136"/>
      </rPr>
      <t>千元。</t>
    </r>
    <phoneticPr fontId="9" type="noConversion"/>
  </si>
  <si>
    <r>
      <t xml:space="preserve"> </t>
    </r>
    <r>
      <rPr>
        <sz val="14"/>
        <rFont val="標楷體"/>
        <family val="4"/>
        <charset val="136"/>
      </rPr>
      <t>　　</t>
    </r>
    <r>
      <rPr>
        <sz val="14"/>
        <rFont val="Times New Roman"/>
        <family val="1"/>
      </rPr>
      <t xml:space="preserve"> </t>
    </r>
    <r>
      <rPr>
        <sz val="14"/>
        <rFont val="Times New Roman"/>
        <family val="1"/>
      </rPr>
      <t>760</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</si>
  <si>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委託廠商設計開發之電腦軟體及購買套裝軟體等費用，依使用年限攤銷，編列</t>
    </r>
    <phoneticPr fontId="8" type="noConversion"/>
  </si>
  <si>
    <r>
      <t>材料及用品費　</t>
    </r>
    <r>
      <rPr>
        <sz val="14"/>
        <rFont val="Times New Roman"/>
        <family val="1"/>
      </rPr>
      <t/>
    </r>
    <phoneticPr fontId="8" type="noConversion"/>
  </si>
  <si>
    <t>其他</t>
    <phoneticPr fontId="8" type="noConversion"/>
  </si>
  <si>
    <t>服務費用</t>
    <phoneticPr fontId="8" type="noConversion"/>
  </si>
  <si>
    <r>
      <t xml:space="preserve">             </t>
    </r>
    <r>
      <rPr>
        <sz val="14"/>
        <color theme="1"/>
        <rFont val="標楷體"/>
        <family val="4"/>
        <charset val="136"/>
      </rPr>
      <t>等各項諮詢服務，編列</t>
    </r>
    <r>
      <rPr>
        <sz val="14"/>
        <color theme="1"/>
        <rFont val="Times New Roman"/>
        <family val="1"/>
      </rPr>
      <t>7</t>
    </r>
    <r>
      <rPr>
        <sz val="14"/>
        <color theme="1"/>
        <rFont val="標楷體"/>
        <family val="4"/>
        <charset val="136"/>
      </rPr>
      <t>千元</t>
    </r>
    <r>
      <rPr>
        <sz val="14"/>
        <color theme="1"/>
        <rFont val="Times New Roman"/>
        <family val="1"/>
      </rPr>
      <t>)</t>
    </r>
    <r>
      <rPr>
        <sz val="14"/>
        <color theme="1"/>
        <rFont val="標楷體"/>
        <family val="4"/>
        <charset val="136"/>
      </rPr>
      <t>。</t>
    </r>
    <phoneticPr fontId="9" type="noConversion"/>
  </si>
  <si>
    <t>稅捐與規費(強制費)</t>
    <phoneticPr fontId="8" type="noConversion"/>
  </si>
  <si>
    <t>銀行存款</t>
    <phoneticPr fontId="26" type="noConversion"/>
  </si>
  <si>
    <t>本項目全數由勞動部勞動基金運用局辦理，係定存利息匯款手續費。</t>
    <phoneticPr fontId="9" type="noConversion"/>
  </si>
  <si>
    <t>本項目全數由勞動部勞工保險局辦理。</t>
    <phoneticPr fontId="43" type="noConversion"/>
  </si>
  <si>
    <t>本項目全數由勞動部勞工保險局辦理。</t>
    <phoneticPr fontId="43" type="noConversion"/>
  </si>
  <si>
    <r>
      <rPr>
        <sz val="12"/>
        <rFont val="標楷體"/>
        <family val="4"/>
        <charset val="136"/>
      </rPr>
      <t>係預算員額內，依據全國軍公教員工待遇支給要點規定編列</t>
    </r>
    <r>
      <rPr>
        <sz val="12"/>
        <rFont val="Times New Roman"/>
        <family val="1"/>
      </rPr>
      <t>16,797</t>
    </r>
    <r>
      <rPr>
        <sz val="12"/>
        <rFont val="標楷體"/>
        <family val="4"/>
        <charset val="136"/>
      </rPr>
      <t>千元。</t>
    </r>
    <phoneticPr fontId="8" type="noConversion"/>
  </si>
  <si>
    <r>
      <rPr>
        <sz val="12"/>
        <rFont val="標楷體"/>
        <family val="4"/>
        <charset val="136"/>
      </rPr>
      <t>係聘用人員薪金編列</t>
    </r>
    <r>
      <rPr>
        <sz val="12"/>
        <rFont val="Times New Roman"/>
        <family val="1"/>
      </rPr>
      <t>493</t>
    </r>
    <r>
      <rPr>
        <sz val="12"/>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</si>
  <si>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係聘用人員薪金編列</t>
    </r>
    <r>
      <rPr>
        <sz val="14"/>
        <rFont val="Times New Roman"/>
        <family val="1"/>
      </rPr>
      <t>493</t>
    </r>
    <r>
      <rPr>
        <sz val="14"/>
        <rFont val="標楷體"/>
        <family val="4"/>
        <charset val="136"/>
      </rPr>
      <t>千元。</t>
    </r>
    <phoneticPr fontId="8" type="noConversion"/>
  </si>
  <si>
    <r>
      <rPr>
        <sz val="12"/>
        <rFont val="標楷體"/>
        <family val="4"/>
        <charset val="136"/>
      </rPr>
      <t>依公務人員退休資遣撫卹法、公教人員保險法、勞動基準法及參照財政部所屬國營金融保險事業人員退休撫卹及資遣辦法暨勞工退休金條例等規定，提儲退休及離職金編列</t>
    </r>
    <r>
      <rPr>
        <sz val="12"/>
        <rFont val="Times New Roman"/>
        <family val="1"/>
      </rPr>
      <t>2,281</t>
    </r>
    <r>
      <rPr>
        <sz val="12"/>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</si>
  <si>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離職金編列</t>
    </r>
    <r>
      <rPr>
        <sz val="14"/>
        <rFont val="Times New Roman"/>
        <family val="1"/>
      </rPr>
      <t>2,281</t>
    </r>
    <r>
      <rPr>
        <sz val="14"/>
        <rFont val="標楷體"/>
        <family val="4"/>
        <charset val="136"/>
      </rPr>
      <t>千元。</t>
    </r>
    <phoneticPr fontId="8" type="noConversion"/>
  </si>
  <si>
    <t>本項目全數由勞動部勞工保險局辦理。</t>
    <phoneticPr fontId="138" type="noConversion"/>
  </si>
  <si>
    <r>
      <rPr>
        <sz val="12"/>
        <rFont val="標楷體"/>
        <family val="4"/>
        <charset val="136"/>
      </rPr>
      <t>編列</t>
    </r>
    <r>
      <rPr>
        <sz val="12"/>
        <rFont val="Times New Roman"/>
        <family val="1"/>
      </rPr>
      <t xml:space="preserve"> 2,328</t>
    </r>
    <r>
      <rPr>
        <sz val="12"/>
        <rFont val="標楷體"/>
        <family val="4"/>
        <charset val="136"/>
      </rPr>
      <t>千元，包括</t>
    </r>
    <r>
      <rPr>
        <sz val="12"/>
        <rFont val="Times New Roman"/>
        <family val="1"/>
      </rPr>
      <t>:
1.</t>
    </r>
    <r>
      <rPr>
        <sz val="12"/>
        <rFont val="標楷體"/>
        <family val="4"/>
        <charset val="136"/>
      </rPr>
      <t xml:space="preserve">依全民健康保險法、公教人員保險法、勞
</t>
    </r>
    <r>
      <rPr>
        <sz val="12"/>
        <rFont val="Times New Roman"/>
        <family val="1"/>
      </rPr>
      <t xml:space="preserve">   </t>
    </r>
    <r>
      <rPr>
        <sz val="12"/>
        <rFont val="標楷體"/>
        <family val="4"/>
        <charset val="136"/>
      </rPr>
      <t xml:space="preserve">工保險條例、就業保險法、勞工職業災害
</t>
    </r>
    <r>
      <rPr>
        <sz val="12"/>
        <rFont val="Times New Roman"/>
        <family val="1"/>
      </rPr>
      <t xml:space="preserve">   </t>
    </r>
    <r>
      <rPr>
        <sz val="12"/>
        <rFont val="標楷體"/>
        <family val="4"/>
        <charset val="136"/>
      </rPr>
      <t xml:space="preserve">保險及保護法之規定編列分擔員工及眷屬
</t>
    </r>
    <r>
      <rPr>
        <sz val="12"/>
        <rFont val="Times New Roman"/>
        <family val="1"/>
      </rPr>
      <t xml:space="preserve">   </t>
    </r>
    <r>
      <rPr>
        <sz val="12"/>
        <rFont val="標楷體"/>
        <family val="4"/>
        <charset val="136"/>
      </rPr>
      <t>保險費</t>
    </r>
    <r>
      <rPr>
        <sz val="12"/>
        <rFont val="Times New Roman"/>
        <family val="1"/>
      </rPr>
      <t>1,710</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4,500
   </t>
    </r>
    <r>
      <rPr>
        <sz val="12"/>
        <rFont val="標楷體"/>
        <family val="4"/>
        <charset val="136"/>
      </rPr>
      <t>元標準，編列傷病醫藥費</t>
    </r>
    <r>
      <rPr>
        <sz val="12"/>
        <rFont val="Times New Roman"/>
        <family val="1"/>
      </rPr>
      <t>37</t>
    </r>
    <r>
      <rPr>
        <sz val="12"/>
        <rFont val="標楷體"/>
        <family val="4"/>
        <charset val="136"/>
      </rPr>
      <t xml:space="preserve">千元。
</t>
    </r>
    <r>
      <rPr>
        <sz val="12"/>
        <rFont val="Times New Roman"/>
        <family val="1"/>
      </rPr>
      <t>3.</t>
    </r>
    <r>
      <rPr>
        <sz val="12"/>
        <color theme="1"/>
        <rFont val="標楷體"/>
        <family val="4"/>
        <charset val="136"/>
      </rPr>
      <t xml:space="preserve">依行政院訂頒「行政院與所屬中央及地方
</t>
    </r>
    <r>
      <rPr>
        <sz val="12"/>
        <color theme="1"/>
        <rFont val="Times New Roman"/>
        <family val="1"/>
      </rPr>
      <t xml:space="preserve">   </t>
    </r>
    <r>
      <rPr>
        <sz val="12"/>
        <color theme="1"/>
        <rFont val="標楷體"/>
        <family val="4"/>
        <charset val="136"/>
      </rPr>
      <t xml:space="preserve">各機關公務人員休假改進措施」規定編列
</t>
    </r>
    <r>
      <rPr>
        <sz val="12"/>
        <color theme="1"/>
        <rFont val="Times New Roman"/>
        <family val="1"/>
      </rPr>
      <t xml:space="preserve">   </t>
    </r>
    <r>
      <rPr>
        <sz val="12"/>
        <color theme="1"/>
        <rFont val="標楷體"/>
        <family val="4"/>
        <charset val="136"/>
      </rPr>
      <t>員工休假補助費</t>
    </r>
    <r>
      <rPr>
        <sz val="12"/>
        <color theme="1"/>
        <rFont val="Times New Roman"/>
        <family val="1"/>
      </rPr>
      <t>331</t>
    </r>
    <r>
      <rPr>
        <sz val="12"/>
        <color theme="1"/>
        <rFont val="標楷體"/>
        <family val="4"/>
        <charset val="136"/>
      </rPr>
      <t xml:space="preserve">千元，及各項生活津
</t>
    </r>
    <r>
      <rPr>
        <sz val="12"/>
        <color theme="1"/>
        <rFont val="Times New Roman"/>
        <family val="1"/>
      </rPr>
      <t xml:space="preserve">   </t>
    </r>
    <r>
      <rPr>
        <sz val="12"/>
        <color theme="1"/>
        <rFont val="標楷體"/>
        <family val="4"/>
        <charset val="136"/>
      </rPr>
      <t>貼</t>
    </r>
    <r>
      <rPr>
        <sz val="12"/>
        <color theme="1"/>
        <rFont val="Times New Roman"/>
        <family val="1"/>
      </rPr>
      <t>250</t>
    </r>
    <r>
      <rPr>
        <sz val="12"/>
        <color theme="1"/>
        <rFont val="標楷體"/>
        <family val="4"/>
        <charset val="136"/>
      </rPr>
      <t>千元，合計編列其他福利費</t>
    </r>
    <r>
      <rPr>
        <sz val="12"/>
        <color theme="1"/>
        <rFont val="Times New Roman"/>
        <family val="1"/>
      </rPr>
      <t>581</t>
    </r>
    <r>
      <rPr>
        <sz val="12"/>
        <color theme="1"/>
        <rFont val="標楷體"/>
        <family val="4"/>
        <charset val="136"/>
      </rPr>
      <t>千</t>
    </r>
    <r>
      <rPr>
        <sz val="12"/>
        <color theme="1"/>
        <rFont val="Times New Roman"/>
        <family val="1"/>
      </rPr>
      <t xml:space="preserve">
   </t>
    </r>
    <r>
      <rPr>
        <sz val="12"/>
        <color theme="1"/>
        <rFont val="標楷體"/>
        <family val="4"/>
        <charset val="136"/>
      </rPr>
      <t>元。</t>
    </r>
    <r>
      <rPr>
        <sz val="12"/>
        <rFont val="標楷體"/>
        <family val="4"/>
        <charset val="136"/>
      </rPr>
      <t xml:space="preserve">
  </t>
    </r>
    <r>
      <rPr>
        <sz val="12"/>
        <rFont val="Times New Roman"/>
        <family val="1"/>
      </rPr>
      <t/>
    </r>
    <phoneticPr fontId="8" type="noConversion"/>
  </si>
  <si>
    <r>
      <rPr>
        <sz val="12"/>
        <rFont val="標楷體"/>
        <family val="4"/>
        <charset val="136"/>
      </rPr>
      <t>賡續辦公室自動化軟體</t>
    </r>
    <r>
      <rPr>
        <sz val="12"/>
        <rFont val="Times New Roman"/>
        <family val="1"/>
      </rPr>
      <t>106</t>
    </r>
    <r>
      <rPr>
        <sz val="12"/>
        <rFont val="標楷體"/>
        <family val="4"/>
        <charset val="136"/>
      </rPr>
      <t>千元。</t>
    </r>
    <phoneticPr fontId="4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</si>
  <si>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按業務實際需要編列公務車油料費等</t>
    </r>
    <r>
      <rPr>
        <sz val="14"/>
        <rFont val="Times New Roman"/>
        <family val="1"/>
      </rPr>
      <t>37</t>
    </r>
    <r>
      <rPr>
        <sz val="14"/>
        <rFont val="標楷體"/>
        <family val="4"/>
        <charset val="136"/>
      </rPr>
      <t>千元。</t>
    </r>
    <phoneticPr fontId="8" type="noConversion"/>
  </si>
  <si>
    <r>
      <rPr>
        <sz val="12"/>
        <rFont val="標楷體"/>
        <family val="4"/>
        <charset val="136"/>
      </rPr>
      <t>業務諮詢系統開發暨電話服務整合提升案維運暨</t>
    </r>
    <r>
      <rPr>
        <sz val="12"/>
        <rFont val="Times New Roman"/>
        <family val="1"/>
      </rPr>
      <t>AI</t>
    </r>
    <r>
      <rPr>
        <sz val="12"/>
        <rFont val="標楷體"/>
        <family val="4"/>
        <charset val="136"/>
      </rPr>
      <t>智能提升服務案、公文流程管理及檔案管理系統增修案等共</t>
    </r>
    <r>
      <rPr>
        <sz val="12"/>
        <rFont val="Times New Roman"/>
        <family val="1"/>
      </rPr>
      <t>161</t>
    </r>
    <r>
      <rPr>
        <sz val="12"/>
        <rFont val="標楷體"/>
        <family val="4"/>
        <charset val="136"/>
      </rPr>
      <t>千元。</t>
    </r>
    <phoneticPr fontId="43" type="noConversion"/>
  </si>
  <si>
    <r>
      <t xml:space="preserve"> </t>
    </r>
    <r>
      <rPr>
        <sz val="14"/>
        <rFont val="標楷體"/>
        <family val="4"/>
        <charset val="136"/>
      </rPr>
      <t>　　</t>
    </r>
    <r>
      <rPr>
        <sz val="14"/>
        <rFont val="Times New Roman"/>
        <family val="1"/>
      </rPr>
      <t xml:space="preserve"> </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</si>
  <si>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依積欠工資墊償基金提繳及墊償管理辦法規定編列</t>
    </r>
    <r>
      <rPr>
        <sz val="14"/>
        <rFont val="Times New Roman"/>
        <family val="1"/>
      </rPr>
      <t>1</t>
    </r>
    <r>
      <rPr>
        <sz val="14"/>
        <rFont val="標楷體"/>
        <family val="4"/>
        <charset val="136"/>
      </rPr>
      <t>千元。</t>
    </r>
    <phoneticPr fontId="8" type="noConversion"/>
  </si>
  <si>
    <r>
      <t xml:space="preserve"> </t>
    </r>
    <r>
      <rPr>
        <b/>
        <sz val="14"/>
        <rFont val="標楷體"/>
        <family val="4"/>
        <charset val="136"/>
      </rPr>
      <t>　旅運費</t>
    </r>
    <phoneticPr fontId="8" type="noConversion"/>
  </si>
  <si>
    <r>
      <t xml:space="preserve">     按業務實際需要編列租用辦公場所等租金</t>
    </r>
    <r>
      <rPr>
        <sz val="14"/>
        <rFont val="Times New Roman"/>
        <family val="1"/>
      </rPr>
      <t>2,363</t>
    </r>
    <r>
      <rPr>
        <sz val="14"/>
        <rFont val="標楷體"/>
        <family val="4"/>
        <charset val="136"/>
      </rPr>
      <t>千元。</t>
    </r>
    <phoneticPr fontId="8" type="noConversion"/>
  </si>
  <si>
    <t>用人費用</t>
    <phoneticPr fontId="8" type="noConversion"/>
  </si>
  <si>
    <r>
      <rPr>
        <sz val="12"/>
        <rFont val="標楷體"/>
        <family val="4"/>
        <charset val="136"/>
      </rPr>
      <t>依積欠工資墊償基金提繳及墊償管理辦法規定</t>
    </r>
    <r>
      <rPr>
        <sz val="12"/>
        <rFont val="標楷體"/>
        <family val="4"/>
        <charset val="136"/>
      </rPr>
      <t>編列</t>
    </r>
    <r>
      <rPr>
        <sz val="12"/>
        <rFont val="Times New Roman"/>
        <family val="1"/>
      </rPr>
      <t>1</t>
    </r>
    <r>
      <rPr>
        <sz val="12"/>
        <rFont val="標楷體"/>
        <family val="4"/>
        <charset val="136"/>
      </rPr>
      <t>千元。</t>
    </r>
    <phoneticPr fontId="8" type="noConversion"/>
  </si>
  <si>
    <t>主要係收回以前年度強制執行費用。</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</si>
</sst>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_-* #,##0_-;\-* #,##0_-;_-* &quot;-&quot;??_-;_-@_-"/>
    <numFmt numFmtId="194" formatCode="General\ \ "/>
    <numFmt numFmtId="195" formatCode="#,##0_ ;[Red]\-#,##0\ "/>
    <numFmt numFmtId="196" formatCode="#,##0.0"/>
    <numFmt numFmtId="197" formatCode="0.00_)"/>
    <numFmt numFmtId="198" formatCode="&quot;&quot;\ #\ ##0_-;&quot;&quot;\ \-#\ ##0_-"/>
    <numFmt numFmtId="199" formatCode="&quot;&quot;\ #,##0.0_-;&quot;&quot;\ \-#,##0.0_-"/>
    <numFmt numFmtId="200" formatCode="&quot;&quot;\ #,##0.00_-;&quot;&quot;\ \-#,##0.00_-"/>
    <numFmt numFmtId="201" formatCode="&quot;&quot;\ #\ ##0_-;&quot;&quot;\ \-#\ ##0_-"/>
    <numFmt numFmtId="202" formatCode="&quot;&quot;\ #,##0.0_-;&quot;&quot;\ \-#,##0.0_-"/>
    <numFmt numFmtId="203" formatCode="&quot;&quot;\ #,##0.00_-;&quot;&quot;\ \-#,##0.00_-"/>
    <numFmt numFmtId="204" formatCode="#\ ##0.00_-;\-#\ ##0.00_-;_-0.00_-;_-@_ "/>
    <numFmt numFmtId="205" formatCode="&quot;&quot;\ #\ ##0_-;&quot;&quot;\ \-#\ ##0_-"/>
    <numFmt numFmtId="206" formatCode="&quot;&quot;\ #,##0.0_-;&quot;&quot;\ \-#,##0.0_-"/>
    <numFmt numFmtId="207" formatCode="&quot;&quot;\ #,##0.00_-;&quot;&quot;\ \-#,##0.00_-"/>
    <numFmt numFmtId="208" formatCode="&quot;&quot;\ #\ ##0_-;&quot;&quot;\ \-#\ ##0_-"/>
    <numFmt numFmtId="209" formatCode="&quot;&quot;\ #,##0.0_-;&quot;&quot;\ \-#,##0.0_-"/>
    <numFmt numFmtId="210" formatCode="&quot;&quot;\ #,##0.00_-;&quot;&quot;\ \-#,##0.00_-"/>
    <numFmt numFmtId="211" formatCode="General_)"/>
  </numFmts>
  <fonts count="145">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2"/>
      <name val="華康粗黑體"/>
      <family val="3"/>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sz val="12"/>
      <color rgb="FF0000FF"/>
      <name val="標楷體"/>
      <family val="4"/>
      <charset val="136"/>
    </font>
    <font>
      <b/>
      <sz val="12"/>
      <color theme="1"/>
      <name val="Times New Roman"/>
      <family val="1"/>
    </font>
    <font>
      <sz val="12"/>
      <color rgb="FF0000FF"/>
      <name val="Times New Roman"/>
      <family val="1"/>
    </font>
    <font>
      <sz val="12"/>
      <color rgb="FF0000FF"/>
      <name val="新細明體"/>
      <family val="1"/>
      <charset val="136"/>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b/>
      <sz val="9"/>
      <color indexed="81"/>
      <name val="細明體"/>
      <family val="3"/>
      <charset val="136"/>
    </font>
    <font>
      <u/>
      <sz val="9"/>
      <name val="標楷體"/>
      <family val="4"/>
      <charset val="136"/>
    </font>
    <font>
      <sz val="18"/>
      <name val="標楷體"/>
      <family val="4"/>
      <charset val="136"/>
    </font>
    <font>
      <sz val="14"/>
      <name val="細明體"/>
      <family val="3"/>
      <charset val="136"/>
    </font>
    <font>
      <u/>
      <sz val="16"/>
      <name val="標楷體"/>
      <family val="4"/>
      <charset val="136"/>
    </font>
    <font>
      <u/>
      <sz val="16"/>
      <name val="Times New Roman"/>
      <family val="1"/>
    </font>
    <font>
      <u/>
      <sz val="14"/>
      <name val="Times New Roman"/>
      <family val="1"/>
    </font>
    <font>
      <b/>
      <sz val="18"/>
      <name val="Times New Roman"/>
      <family val="1"/>
    </font>
    <font>
      <sz val="12"/>
      <color rgb="FFFF0000"/>
      <name val="Times New Roman"/>
      <family val="1"/>
    </font>
    <font>
      <sz val="14"/>
      <color theme="1"/>
      <name val="Times New Roman"/>
      <family val="1"/>
    </font>
    <font>
      <sz val="14"/>
      <color theme="1"/>
      <name val="標楷體"/>
      <family val="4"/>
      <charset val="136"/>
    </font>
    <font>
      <sz val="36"/>
      <name val="新細明體"/>
      <family val="1"/>
      <charset val="136"/>
    </font>
    <font>
      <b/>
      <sz val="12"/>
      <name val="新細明體"/>
      <family val="1"/>
      <charset val="136"/>
    </font>
    <font>
      <b/>
      <sz val="36"/>
      <name val="標楷體"/>
      <family val="4"/>
      <charset val="136"/>
    </font>
    <font>
      <b/>
      <i/>
      <sz val="16"/>
      <name val="Helv"/>
      <family val="2"/>
    </font>
    <font>
      <sz val="12"/>
      <color indexed="12"/>
      <name val="新細明體"/>
      <family val="1"/>
      <charset val="136"/>
    </font>
    <font>
      <b/>
      <sz val="12"/>
      <color indexed="12"/>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17"/>
      <name val="Calibri"/>
      <family val="2"/>
    </font>
    <font>
      <sz val="12"/>
      <color indexed="20"/>
      <name val="Calibri"/>
      <family val="2"/>
    </font>
    <font>
      <sz val="10"/>
      <name val="Helv"/>
      <family val="2"/>
    </font>
    <font>
      <sz val="12"/>
      <name val="圖龍細楷"/>
      <family val="3"/>
      <charset val="136"/>
    </font>
    <font>
      <sz val="12"/>
      <color theme="1"/>
      <name val="新細明體"/>
      <family val="2"/>
      <scheme val="minor"/>
    </font>
    <font>
      <sz val="10"/>
      <color indexed="8"/>
      <name val="Arial"/>
      <family val="2"/>
    </font>
    <font>
      <sz val="12"/>
      <color indexed="8"/>
      <name val="新細明體"/>
      <family val="2"/>
      <charset val="136"/>
    </font>
    <font>
      <u/>
      <sz val="10.199999999999999"/>
      <color indexed="12"/>
      <name val="新細明體"/>
      <family val="1"/>
      <charset val="136"/>
    </font>
    <font>
      <u/>
      <sz val="12"/>
      <color indexed="12"/>
      <name val="新細明體"/>
      <family val="1"/>
      <charset val="136"/>
    </font>
    <font>
      <sz val="18"/>
      <color rgb="FF0000FF"/>
      <name val="標楷體"/>
      <family val="4"/>
      <charset val="136"/>
    </font>
    <font>
      <sz val="22"/>
      <color rgb="FF0000FF"/>
      <name val="標楷體"/>
      <family val="4"/>
      <charset val="136"/>
    </font>
    <font>
      <sz val="14"/>
      <color rgb="FF0000FF"/>
      <name val="標楷體"/>
      <family val="4"/>
      <charset val="136"/>
    </font>
    <font>
      <sz val="14"/>
      <color rgb="FF0000FF"/>
      <name val="Times New Roman"/>
      <family val="1"/>
    </font>
    <font>
      <b/>
      <sz val="14"/>
      <color rgb="FF0000FF"/>
      <name val="標楷體"/>
      <family val="4"/>
      <charset val="136"/>
    </font>
    <font>
      <b/>
      <sz val="14"/>
      <color rgb="FF0000FF"/>
      <name val="Times New Roman"/>
      <family val="1"/>
    </font>
    <font>
      <sz val="11"/>
      <color theme="1"/>
      <name val="標楷體"/>
      <family val="4"/>
      <charset val="136"/>
    </font>
    <font>
      <sz val="9"/>
      <name val="新細明體"/>
      <family val="2"/>
      <charset val="136"/>
      <scheme val="minor"/>
    </font>
    <font>
      <b/>
      <sz val="14"/>
      <color theme="1"/>
      <name val="Times New Roman"/>
      <family val="1"/>
    </font>
    <font>
      <b/>
      <sz val="14"/>
      <color theme="1"/>
      <name val="標楷體"/>
      <family val="4"/>
      <charset val="136"/>
    </font>
    <font>
      <sz val="10"/>
      <color theme="1"/>
      <name val="Times New Roman"/>
      <family val="1"/>
    </font>
    <font>
      <sz val="6"/>
      <name val="新細明體"/>
      <family val="1"/>
      <charset val="136"/>
    </font>
    <font>
      <sz val="9.5"/>
      <name val="標楷體"/>
      <family val="4"/>
      <charset val="136"/>
    </font>
    <font>
      <sz val="9.5"/>
      <name val="Times New Roman"/>
      <family val="1"/>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indexed="9"/>
      </patternFill>
    </fill>
    <fill>
      <patternFill patternType="solid">
        <fgColor indexed="54"/>
      </patternFill>
    </fill>
    <fill>
      <patternFill patternType="solid">
        <fgColor indexed="42"/>
        <bgColor indexed="27"/>
      </patternFill>
    </fill>
    <fill>
      <patternFill patternType="solid">
        <fgColor indexed="45"/>
        <bgColor indexed="29"/>
      </patternFill>
    </fill>
  </fills>
  <borders count="64">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right style="medium">
        <color indexed="64"/>
      </right>
      <top style="medium">
        <color indexed="64"/>
      </top>
      <bottom/>
      <diagonal/>
    </border>
  </borders>
  <cellStyleXfs count="7276">
    <xf numFmtId="0" fontId="0" fillId="0" borderId="0"/>
    <xf numFmtId="0" fontId="8" fillId="0" borderId="0" applyFont="0"/>
    <xf numFmtId="0" fontId="8" fillId="0" borderId="0" applyFont="0"/>
    <xf numFmtId="0" fontId="8" fillId="0" borderId="0" applyFont="0"/>
    <xf numFmtId="0" fontId="8" fillId="0" borderId="0" applyFont="0"/>
    <xf numFmtId="0" fontId="8" fillId="0" borderId="0" applyFont="0"/>
    <xf numFmtId="43" fontId="7" fillId="0" borderId="0" applyFont="0" applyFill="0" applyBorder="0" applyAlignment="0" applyProtection="0">
      <alignment vertical="center"/>
    </xf>
    <xf numFmtId="0" fontId="7" fillId="0" borderId="0">
      <alignment vertical="center"/>
    </xf>
    <xf numFmtId="0" fontId="8" fillId="0" borderId="0" applyFont="0"/>
    <xf numFmtId="0" fontId="8" fillId="0" borderId="0" applyFont="0"/>
    <xf numFmtId="0" fontId="68" fillId="0" borderId="0">
      <alignment horizontal="lef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3" fillId="0" borderId="0"/>
    <xf numFmtId="0" fontId="13" fillId="0" borderId="0"/>
    <xf numFmtId="0" fontId="19" fillId="0" borderId="0"/>
    <xf numFmtId="0" fontId="13" fillId="0" borderId="0"/>
    <xf numFmtId="0" fontId="19" fillId="0" borderId="0"/>
    <xf numFmtId="0" fontId="19" fillId="0" borderId="0"/>
    <xf numFmtId="0" fontId="19" fillId="0" borderId="0"/>
    <xf numFmtId="0" fontId="19" fillId="0" borderId="0"/>
    <xf numFmtId="0" fontId="13" fillId="0" borderId="0"/>
    <xf numFmtId="0" fontId="19" fillId="0" borderId="0"/>
    <xf numFmtId="0" fontId="19" fillId="0" borderId="0"/>
    <xf numFmtId="0" fontId="19" fillId="0" borderId="0"/>
    <xf numFmtId="0" fontId="69" fillId="2" borderId="0" applyNumberFormat="0" applyBorder="0" applyAlignment="0" applyProtection="0">
      <alignment vertical="center"/>
    </xf>
    <xf numFmtId="0" fontId="69" fillId="3" borderId="0" applyNumberFormat="0" applyBorder="0" applyAlignment="0" applyProtection="0">
      <alignment vertical="center"/>
    </xf>
    <xf numFmtId="0" fontId="69" fillId="4" borderId="0" applyNumberFormat="0" applyBorder="0" applyAlignment="0" applyProtection="0">
      <alignment vertical="center"/>
    </xf>
    <xf numFmtId="0" fontId="69" fillId="5" borderId="0" applyNumberFormat="0" applyBorder="0" applyAlignment="0" applyProtection="0">
      <alignment vertical="center"/>
    </xf>
    <xf numFmtId="0" fontId="69" fillId="6" borderId="0" applyNumberFormat="0" applyBorder="0" applyAlignment="0" applyProtection="0">
      <alignment vertical="center"/>
    </xf>
    <xf numFmtId="0" fontId="69" fillId="7" borderId="0" applyNumberFormat="0" applyBorder="0" applyAlignment="0" applyProtection="0">
      <alignment vertical="center"/>
    </xf>
    <xf numFmtId="0" fontId="69" fillId="8" borderId="0" applyNumberFormat="0" applyBorder="0" applyAlignment="0" applyProtection="0">
      <alignment vertical="center"/>
    </xf>
    <xf numFmtId="0" fontId="69" fillId="9" borderId="0" applyNumberFormat="0" applyBorder="0" applyAlignment="0" applyProtection="0">
      <alignment vertical="center"/>
    </xf>
    <xf numFmtId="0" fontId="69" fillId="10" borderId="0" applyNumberFormat="0" applyBorder="0" applyAlignment="0" applyProtection="0">
      <alignment vertical="center"/>
    </xf>
    <xf numFmtId="0" fontId="69" fillId="5" borderId="0" applyNumberFormat="0" applyBorder="0" applyAlignment="0" applyProtection="0">
      <alignment vertical="center"/>
    </xf>
    <xf numFmtId="0" fontId="69" fillId="8" borderId="0" applyNumberFormat="0" applyBorder="0" applyAlignment="0" applyProtection="0">
      <alignment vertical="center"/>
    </xf>
    <xf numFmtId="0" fontId="69" fillId="11" borderId="0" applyNumberFormat="0" applyBorder="0" applyAlignment="0" applyProtection="0">
      <alignment vertical="center"/>
    </xf>
    <xf numFmtId="0" fontId="70" fillId="12"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3" fontId="71" fillId="0" borderId="0" applyFont="0" applyFill="0" applyBorder="0" applyAlignment="0" applyProtection="0"/>
    <xf numFmtId="182" fontId="71" fillId="0" borderId="0" applyFont="0" applyFill="0" applyBorder="0" applyAlignment="0" applyProtection="0"/>
    <xf numFmtId="0" fontId="71" fillId="0" borderId="0" applyFont="0" applyFill="0" applyBorder="0" applyAlignment="0" applyProtection="0"/>
    <xf numFmtId="38" fontId="15" fillId="0" borderId="0" applyBorder="0" applyAlignment="0"/>
    <xf numFmtId="183" fontId="58" fillId="0" borderId="0" applyFont="0" applyFill="0" applyBorder="0" applyAlignment="0" applyProtection="0"/>
    <xf numFmtId="2" fontId="71" fillId="0" borderId="0" applyFont="0" applyFill="0" applyBorder="0" applyAlignment="0" applyProtection="0"/>
    <xf numFmtId="38" fontId="72" fillId="16" borderId="0" applyNumberFormat="0" applyBorder="0" applyAlignment="0" applyProtection="0"/>
    <xf numFmtId="0" fontId="60" fillId="0" borderId="0"/>
    <xf numFmtId="0" fontId="73" fillId="0" borderId="47" applyNumberFormat="0" applyAlignment="0" applyProtection="0">
      <alignment horizontal="left" vertical="center"/>
    </xf>
    <xf numFmtId="0" fontId="73" fillId="0" borderId="48">
      <alignment horizontal="left" vertical="center"/>
    </xf>
    <xf numFmtId="0" fontId="74" fillId="0" borderId="0" applyNumberFormat="0" applyFill="0" applyBorder="0" applyAlignment="0" applyProtection="0"/>
    <xf numFmtId="0" fontId="75" fillId="0" borderId="0" applyNumberFormat="0" applyFill="0" applyBorder="0" applyAlignment="0" applyProtection="0"/>
    <xf numFmtId="10" fontId="72" fillId="17" borderId="15" applyNumberFormat="0" applyBorder="0" applyAlignment="0" applyProtection="0"/>
    <xf numFmtId="0" fontId="7" fillId="0" borderId="0" applyNumberFormat="0" applyFill="0" applyBorder="0">
      <alignment horizontal="center" vertical="center"/>
    </xf>
    <xf numFmtId="184" fontId="76" fillId="0" borderId="49" applyFill="0" applyBorder="0" applyProtection="0">
      <alignment horizontal="right" vertical="center"/>
    </xf>
    <xf numFmtId="185" fontId="76" fillId="0" borderId="0" applyFill="0" applyBorder="0" applyProtection="0">
      <alignment horizontal="right" vertical="center"/>
    </xf>
    <xf numFmtId="0" fontId="77" fillId="0" borderId="0"/>
    <xf numFmtId="0" fontId="32" fillId="0" borderId="0"/>
    <xf numFmtId="10" fontId="77" fillId="0" borderId="0" applyFont="0" applyFill="0" applyBorder="0" applyAlignment="0" applyProtection="0"/>
    <xf numFmtId="0" fontId="19" fillId="0" borderId="0">
      <alignment vertical="center"/>
    </xf>
    <xf numFmtId="0" fontId="71" fillId="0" borderId="50" applyNumberFormat="0" applyFont="0" applyFill="0" applyAlignment="0" applyProtection="0"/>
    <xf numFmtId="0" fontId="78" fillId="0" borderId="0"/>
    <xf numFmtId="0" fontId="7" fillId="0" borderId="0">
      <alignment vertical="center"/>
    </xf>
    <xf numFmtId="0" fontId="13" fillId="0" borderId="0"/>
    <xf numFmtId="0" fontId="7" fillId="0" borderId="0"/>
    <xf numFmtId="0" fontId="79" fillId="0" borderId="0"/>
    <xf numFmtId="0" fontId="7" fillId="0" borderId="0">
      <alignment vertical="center"/>
    </xf>
    <xf numFmtId="0" fontId="19" fillId="0" borderId="0">
      <alignment vertical="center"/>
    </xf>
    <xf numFmtId="0" fontId="69"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19" fillId="0" borderId="0">
      <alignment vertical="center"/>
    </xf>
    <xf numFmtId="0" fontId="19" fillId="0" borderId="0">
      <alignment vertical="center"/>
    </xf>
    <xf numFmtId="0" fontId="80" fillId="0" borderId="0"/>
    <xf numFmtId="0" fontId="6" fillId="0" borderId="0">
      <alignment vertical="center"/>
    </xf>
    <xf numFmtId="0" fontId="19" fillId="0" borderId="0">
      <alignment vertical="center"/>
    </xf>
    <xf numFmtId="0" fontId="19"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81"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9"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1" fontId="7" fillId="0" borderId="0" applyFont="0" applyFill="0" applyBorder="0" applyAlignment="0" applyProtection="0"/>
    <xf numFmtId="41" fontId="82"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83" fillId="18" borderId="0" applyNumberFormat="0" applyBorder="0" applyAlignment="0" applyProtection="0">
      <alignment vertical="center"/>
    </xf>
    <xf numFmtId="0" fontId="84" fillId="0" borderId="0"/>
    <xf numFmtId="0" fontId="85" fillId="0" borderId="51" applyNumberFormat="0" applyFill="0" applyAlignment="0" applyProtection="0">
      <alignment vertical="center"/>
    </xf>
    <xf numFmtId="0" fontId="86" fillId="4" borderId="0" applyNumberFormat="0" applyBorder="0" applyAlignment="0" applyProtection="0">
      <alignment vertical="center"/>
    </xf>
    <xf numFmtId="9" fontId="7" fillId="0" borderId="0" applyFont="0" applyFill="0" applyBorder="0" applyAlignment="0" applyProtection="0">
      <alignment vertical="center"/>
    </xf>
    <xf numFmtId="9" fontId="19" fillId="0" borderId="0" applyFont="0" applyFill="0" applyBorder="0" applyAlignment="0" applyProtection="0">
      <alignment vertical="center"/>
    </xf>
    <xf numFmtId="0" fontId="19" fillId="0" borderId="0" applyNumberFormat="0">
      <alignment horizontal="centerContinuous" vertical="center"/>
    </xf>
    <xf numFmtId="0" fontId="87" fillId="19" borderId="52" applyNumberFormat="0" applyAlignment="0" applyProtection="0">
      <alignment vertical="center"/>
    </xf>
    <xf numFmtId="186" fontId="77" fillId="0" borderId="0" applyFont="0" applyFill="0" applyBorder="0" applyAlignment="0" applyProtection="0"/>
    <xf numFmtId="187" fontId="77" fillId="0" borderId="0" applyFont="0" applyFill="0" applyBorder="0" applyAlignment="0" applyProtection="0"/>
    <xf numFmtId="44" fontId="7" fillId="0" borderId="0" applyFont="0" applyFill="0" applyBorder="0" applyAlignment="0" applyProtection="0">
      <alignment vertical="center"/>
    </xf>
    <xf numFmtId="188" fontId="19" fillId="0" borderId="0" applyFont="0" applyFill="0" applyBorder="0" applyAlignment="0" applyProtection="0"/>
    <xf numFmtId="42" fontId="19" fillId="0" borderId="0" applyFont="0" applyFill="0" applyBorder="0" applyAlignment="0" applyProtection="0"/>
    <xf numFmtId="44" fontId="77" fillId="0" borderId="0" applyFont="0" applyFill="0" applyBorder="0" applyAlignment="0" applyProtection="0"/>
    <xf numFmtId="42" fontId="77" fillId="0" borderId="0" applyFont="0" applyFill="0" applyBorder="0" applyAlignment="0" applyProtection="0"/>
    <xf numFmtId="0" fontId="88" fillId="0" borderId="53" applyNumberFormat="0" applyFill="0" applyAlignment="0" applyProtection="0">
      <alignment vertical="center"/>
    </xf>
    <xf numFmtId="0" fontId="7" fillId="20" borderId="54" applyNumberFormat="0" applyFont="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7" fillId="0" borderId="0"/>
    <xf numFmtId="0" fontId="90" fillId="0" borderId="55" applyNumberFormat="0" applyFill="0" applyAlignment="0" applyProtection="0">
      <alignment vertical="center"/>
    </xf>
    <xf numFmtId="0" fontId="91" fillId="0" borderId="56" applyNumberFormat="0" applyFill="0" applyAlignment="0" applyProtection="0">
      <alignment vertical="center"/>
    </xf>
    <xf numFmtId="0" fontId="92" fillId="0" borderId="57" applyNumberFormat="0" applyFill="0" applyAlignment="0" applyProtection="0">
      <alignment vertical="center"/>
    </xf>
    <xf numFmtId="0" fontId="92"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68" fillId="0" borderId="0">
      <alignment horizontal="lef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6" fillId="0" borderId="0" applyNumberFormat="0" applyFill="0" applyBorder="0" applyAlignment="0" applyProtection="0">
      <alignment vertical="top"/>
      <protection locked="0"/>
    </xf>
    <xf numFmtId="0" fontId="97" fillId="25" borderId="59" applyNumberFormat="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189" fontId="100" fillId="0" borderId="0" applyFont="0" applyFill="0" applyBorder="0" applyAlignment="0" applyProtection="0"/>
    <xf numFmtId="190" fontId="100" fillId="0" borderId="0" applyFont="0" applyFill="0" applyBorder="0" applyAlignment="0" applyProtection="0"/>
    <xf numFmtId="191" fontId="100" fillId="0" borderId="0" applyFont="0" applyFill="0" applyBorder="0" applyAlignment="0" applyProtection="0"/>
    <xf numFmtId="192" fontId="100" fillId="0" borderId="0" applyFont="0" applyFill="0" applyBorder="0" applyAlignment="0" applyProtection="0"/>
    <xf numFmtId="0" fontId="7" fillId="0" borderId="0">
      <alignment vertical="center"/>
    </xf>
    <xf numFmtId="0" fontId="5" fillId="0" borderId="0">
      <alignment vertical="center"/>
    </xf>
    <xf numFmtId="0" fontId="19" fillId="0" borderId="0">
      <alignment vertical="center"/>
    </xf>
    <xf numFmtId="0" fontId="30" fillId="0" borderId="0"/>
    <xf numFmtId="0" fontId="7" fillId="0" borderId="0"/>
    <xf numFmtId="0" fontId="5" fillId="0" borderId="0">
      <alignment vertical="center"/>
    </xf>
    <xf numFmtId="42" fontId="19" fillId="0" borderId="0" applyFont="0" applyFill="0" applyBorder="0" applyAlignment="0" applyProtection="0"/>
    <xf numFmtId="9" fontId="7" fillId="0" borderId="0" applyFont="0" applyFill="0" applyBorder="0" applyAlignment="0" applyProtection="0">
      <alignment vertical="center"/>
    </xf>
    <xf numFmtId="0" fontId="19" fillId="0" borderId="0"/>
    <xf numFmtId="0" fontId="7" fillId="0" borderId="0">
      <alignment vertical="center"/>
    </xf>
    <xf numFmtId="43" fontId="13" fillId="0" borderId="0" applyFont="0" applyFill="0" applyBorder="0" applyAlignment="0" applyProtection="0"/>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7" fillId="0" borderId="0">
      <alignment vertical="center"/>
    </xf>
    <xf numFmtId="0" fontId="4" fillId="0" borderId="0">
      <alignment vertical="center"/>
    </xf>
    <xf numFmtId="197" fontId="115" fillId="0" borderId="0"/>
    <xf numFmtId="0" fontId="81" fillId="0" borderId="0">
      <alignment vertical="center"/>
    </xf>
    <xf numFmtId="0" fontId="7"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81" fillId="0" borderId="0" applyFont="0" applyFill="0" applyBorder="0" applyAlignment="0" applyProtection="0">
      <alignment vertical="center"/>
    </xf>
    <xf numFmtId="43" fontId="4" fillId="0" borderId="0" applyFont="0" applyFill="0" applyBorder="0" applyAlignment="0" applyProtection="0">
      <alignment vertical="center"/>
    </xf>
    <xf numFmtId="9" fontId="7"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43" fontId="7"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7" fillId="0" borderId="0">
      <alignment vertical="center"/>
    </xf>
    <xf numFmtId="0" fontId="30" fillId="0" borderId="0"/>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70" fillId="18" borderId="0" applyNumberFormat="0" applyBorder="0" applyAlignment="0" applyProtection="0">
      <alignment vertical="center"/>
    </xf>
    <xf numFmtId="0" fontId="4" fillId="0" borderId="0">
      <alignment vertical="center"/>
    </xf>
    <xf numFmtId="0" fontId="70" fillId="19" borderId="0" applyNumberFormat="0" applyBorder="0" applyAlignment="0" applyProtection="0">
      <alignment vertical="center"/>
    </xf>
    <xf numFmtId="0" fontId="70" fillId="30" borderId="0" applyNumberFormat="0" applyBorder="0" applyAlignment="0" applyProtection="0">
      <alignment vertical="center"/>
    </xf>
    <xf numFmtId="0" fontId="120" fillId="0" borderId="56" applyNumberFormat="0" applyFill="0" applyAlignment="0" applyProtection="0">
      <alignment vertical="center"/>
    </xf>
    <xf numFmtId="0" fontId="116" fillId="19" borderId="0" applyNumberFormat="0" applyBorder="0" applyAlignment="0" applyProtection="0">
      <alignment vertical="center"/>
    </xf>
    <xf numFmtId="0" fontId="116" fillId="29" borderId="0" applyNumberFormat="0" applyBorder="0" applyAlignment="0" applyProtection="0">
      <alignment vertical="center"/>
    </xf>
    <xf numFmtId="43" fontId="7" fillId="0" borderId="0" applyFont="0" applyFill="0" applyBorder="0" applyAlignment="0" applyProtection="0"/>
    <xf numFmtId="0" fontId="116" fillId="6" borderId="0" applyNumberFormat="0" applyBorder="0" applyAlignment="0" applyProtection="0">
      <alignment vertical="center"/>
    </xf>
    <xf numFmtId="0" fontId="117" fillId="0" borderId="60" applyNumberFormat="0" applyFill="0" applyAlignment="0" applyProtection="0">
      <alignment vertical="center"/>
    </xf>
    <xf numFmtId="0" fontId="118" fillId="0" borderId="0" applyNumberFormat="0" applyFill="0" applyBorder="0" applyAlignment="0" applyProtection="0">
      <alignment vertical="center"/>
    </xf>
    <xf numFmtId="0" fontId="70" fillId="7" borderId="0" applyNumberFormat="0" applyBorder="0" applyAlignment="0" applyProtection="0">
      <alignment vertical="center"/>
    </xf>
    <xf numFmtId="0" fontId="121" fillId="0" borderId="0" applyNumberFormat="0" applyFill="0" applyBorder="0" applyAlignment="0" applyProtection="0">
      <alignment vertical="center"/>
    </xf>
    <xf numFmtId="0" fontId="116" fillId="7" borderId="0" applyNumberFormat="0" applyBorder="0" applyAlignment="0" applyProtection="0">
      <alignment vertical="center"/>
    </xf>
    <xf numFmtId="0" fontId="121" fillId="0" borderId="62" applyNumberFormat="0" applyFill="0" applyAlignment="0" applyProtection="0">
      <alignment vertical="center"/>
    </xf>
    <xf numFmtId="0" fontId="116" fillId="7" borderId="0" applyNumberFormat="0" applyBorder="0" applyAlignment="0" applyProtection="0">
      <alignment vertical="center"/>
    </xf>
    <xf numFmtId="0" fontId="70" fillId="14" borderId="0" applyNumberFormat="0" applyBorder="0" applyAlignment="0" applyProtection="0">
      <alignment vertical="center"/>
    </xf>
    <xf numFmtId="0" fontId="30" fillId="0" borderId="0"/>
    <xf numFmtId="0" fontId="70" fillId="14" borderId="0" applyNumberFormat="0" applyBorder="0" applyAlignment="0" applyProtection="0">
      <alignment vertical="center"/>
    </xf>
    <xf numFmtId="0" fontId="95" fillId="29" borderId="58" applyNumberFormat="0" applyAlignment="0" applyProtection="0">
      <alignment vertical="center"/>
    </xf>
    <xf numFmtId="0" fontId="116" fillId="9" borderId="0" applyNumberFormat="0" applyBorder="0" applyAlignment="0" applyProtection="0">
      <alignment vertical="center"/>
    </xf>
    <xf numFmtId="0" fontId="116" fillId="20" borderId="0" applyNumberFormat="0" applyBorder="0" applyAlignment="0" applyProtection="0">
      <alignment vertical="center"/>
    </xf>
    <xf numFmtId="0" fontId="4" fillId="0" borderId="0">
      <alignment vertical="center"/>
    </xf>
    <xf numFmtId="0" fontId="116" fillId="8" borderId="0" applyNumberFormat="0" applyBorder="0" applyAlignment="0" applyProtection="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116" fillId="7" borderId="0" applyNumberFormat="0" applyBorder="0" applyAlignment="0" applyProtection="0">
      <alignment vertical="center"/>
    </xf>
    <xf numFmtId="0" fontId="116" fillId="18" borderId="0" applyNumberFormat="0" applyBorder="0" applyAlignment="0" applyProtection="0">
      <alignment vertical="center"/>
    </xf>
    <xf numFmtId="0" fontId="116" fillId="19" borderId="0" applyNumberFormat="0" applyBorder="0" applyAlignment="0" applyProtection="0">
      <alignment vertical="center"/>
    </xf>
    <xf numFmtId="0" fontId="116" fillId="29"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9" fontId="7" fillId="0" borderId="0" applyFont="0" applyFill="0" applyBorder="0" applyAlignment="0" applyProtection="0"/>
    <xf numFmtId="0" fontId="119" fillId="0" borderId="61" applyNumberFormat="0" applyFill="0" applyAlignment="0" applyProtection="0">
      <alignment vertical="center"/>
    </xf>
    <xf numFmtId="0" fontId="58" fillId="20" borderId="54" applyNumberFormat="0" applyFont="0" applyAlignment="0" applyProtection="0">
      <alignment vertical="center"/>
    </xf>
    <xf numFmtId="0" fontId="87" fillId="29" borderId="52" applyNumberFormat="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43" fontId="69" fillId="0" borderId="0" applyFont="0" applyFill="0" applyBorder="0" applyAlignment="0" applyProtection="0">
      <alignment vertical="center"/>
    </xf>
    <xf numFmtId="0" fontId="13" fillId="0" borderId="0"/>
    <xf numFmtId="0" fontId="19" fillId="0" borderId="0"/>
    <xf numFmtId="0" fontId="19" fillId="0" borderId="0"/>
    <xf numFmtId="0" fontId="19" fillId="0" borderId="0"/>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31"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122" fillId="4" borderId="0" applyNumberFormat="0" applyBorder="0" applyAlignment="0" applyProtection="0"/>
    <xf numFmtId="0" fontId="119" fillId="0" borderId="61" applyNumberFormat="0" applyFill="0" applyAlignment="0" applyProtection="0"/>
    <xf numFmtId="0" fontId="118" fillId="0" borderId="0" applyNumberFormat="0" applyFill="0" applyBorder="0" applyAlignment="0" applyProtection="0"/>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123" fillId="3" borderId="0" applyNumberFormat="0" applyBorder="0" applyAlignment="0" applyProtection="0"/>
    <xf numFmtId="0" fontId="124" fillId="0" borderId="0"/>
    <xf numFmtId="0" fontId="124" fillId="0" borderId="0"/>
    <xf numFmtId="198" fontId="76" fillId="0" borderId="0" applyFill="0" applyBorder="0" applyProtection="0">
      <alignment horizontal="right" vertical="center"/>
    </xf>
    <xf numFmtId="199" fontId="76" fillId="0" borderId="0" applyFill="0" applyBorder="0" applyProtection="0">
      <alignment horizontal="right" vertical="center"/>
    </xf>
    <xf numFmtId="200" fontId="76" fillId="0" borderId="0" applyFill="0" applyBorder="0" applyProtection="0">
      <alignment horizontal="right" vertical="center"/>
    </xf>
    <xf numFmtId="201" fontId="76" fillId="0" borderId="0" applyFill="0" applyBorder="0" applyProtection="0">
      <alignment vertical="center"/>
    </xf>
    <xf numFmtId="202" fontId="76" fillId="0" borderId="0" applyFill="0" applyBorder="0" applyProtection="0">
      <alignment vertical="center"/>
    </xf>
    <xf numFmtId="203" fontId="76" fillId="0" borderId="0" applyFill="0" applyBorder="0" applyProtection="0">
      <alignment vertical="center"/>
    </xf>
    <xf numFmtId="204" fontId="76" fillId="0" borderId="0" applyFill="0" applyBorder="0" applyProtection="0">
      <alignment horizontal="right" vertical="center"/>
    </xf>
    <xf numFmtId="205" fontId="76" fillId="0" borderId="0" applyFill="0" applyBorder="0" applyProtection="0">
      <alignment horizontal="right" vertical="center"/>
    </xf>
    <xf numFmtId="206" fontId="76" fillId="0" borderId="0" applyFill="0" applyBorder="0" applyProtection="0">
      <alignment vertical="center"/>
    </xf>
    <xf numFmtId="207" fontId="76" fillId="0" borderId="0" applyFill="0" applyBorder="0" applyProtection="0">
      <alignment vertical="center"/>
    </xf>
    <xf numFmtId="208" fontId="76" fillId="0" borderId="0" applyFill="0" applyBorder="0" applyProtection="0">
      <alignment vertical="center"/>
    </xf>
    <xf numFmtId="209" fontId="76" fillId="0" borderId="0" applyFill="0" applyBorder="0" applyProtection="0">
      <alignment vertical="center"/>
    </xf>
    <xf numFmtId="210" fontId="76" fillId="0" borderId="0" applyFill="0" applyBorder="0" applyProtection="0">
      <alignment vertical="center"/>
    </xf>
    <xf numFmtId="37" fontId="125" fillId="0" borderId="15">
      <alignment horizontal="justify" vertical="center" wrapText="1"/>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19" fillId="0" borderId="0"/>
    <xf numFmtId="0" fontId="7" fillId="0" borderId="0"/>
    <xf numFmtId="0" fontId="7" fillId="0" borderId="0"/>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116" fillId="29"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116" fillId="29" borderId="0" applyNumberFormat="0" applyBorder="0" applyAlignment="0" applyProtection="0">
      <alignment vertical="center"/>
    </xf>
    <xf numFmtId="0" fontId="116" fillId="29"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116" fillId="7"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116" fillId="20"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116" fillId="20" borderId="0" applyNumberFormat="0" applyBorder="0" applyAlignment="0" applyProtection="0">
      <alignment vertical="center"/>
    </xf>
    <xf numFmtId="0" fontId="116" fillId="20"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6" fillId="29"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6" fillId="29" borderId="0" applyNumberFormat="0" applyBorder="0" applyAlignment="0" applyProtection="0">
      <alignment vertical="center"/>
    </xf>
    <xf numFmtId="0" fontId="116" fillId="29"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116"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116" fillId="6" borderId="0" applyNumberFormat="0" applyBorder="0" applyAlignment="0" applyProtection="0">
      <alignment vertical="center"/>
    </xf>
    <xf numFmtId="0" fontId="116" fillId="6"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116"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6" fillId="19"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6" fillId="19" borderId="0" applyNumberFormat="0" applyBorder="0" applyAlignment="0" applyProtection="0">
      <alignment vertical="center"/>
    </xf>
    <xf numFmtId="0" fontId="116" fillId="1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116"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116" fillId="9" borderId="0" applyNumberFormat="0" applyBorder="0" applyAlignment="0" applyProtection="0">
      <alignment vertical="center"/>
    </xf>
    <xf numFmtId="0" fontId="116" fillId="9"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116" fillId="18"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116" fillId="18" borderId="0" applyNumberFormat="0" applyBorder="0" applyAlignment="0" applyProtection="0">
      <alignment vertical="center"/>
    </xf>
    <xf numFmtId="0" fontId="116" fillId="18"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6" fillId="19"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6" fillId="19" borderId="0" applyNumberFormat="0" applyBorder="0" applyAlignment="0" applyProtection="0">
      <alignment vertical="center"/>
    </xf>
    <xf numFmtId="0" fontId="116" fillId="19"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6"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6" fillId="8" borderId="0" applyNumberFormat="0" applyBorder="0" applyAlignment="0" applyProtection="0">
      <alignment vertical="center"/>
    </xf>
    <xf numFmtId="0" fontId="116" fillId="8"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116" fillId="7"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70" fillId="12" borderId="0" applyNumberFormat="0" applyBorder="0" applyAlignment="0" applyProtection="0">
      <alignment vertical="center"/>
    </xf>
    <xf numFmtId="0" fontId="70" fillId="14" borderId="0" applyNumberFormat="0" applyBorder="0" applyAlignment="0" applyProtection="0">
      <alignment vertical="center"/>
    </xf>
    <xf numFmtId="0" fontId="70" fillId="12" borderId="0" applyNumberFormat="0" applyBorder="0" applyAlignment="0" applyProtection="0">
      <alignment vertical="center"/>
    </xf>
    <xf numFmtId="0" fontId="70" fillId="12" borderId="0" applyNumberFormat="0" applyBorder="0" applyAlignment="0" applyProtection="0">
      <alignment vertical="center"/>
    </xf>
    <xf numFmtId="0" fontId="70" fillId="14"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8" borderId="0" applyNumberFormat="0" applyBorder="0" applyAlignment="0" applyProtection="0">
      <alignment vertical="center"/>
    </xf>
    <xf numFmtId="0" fontId="70" fillId="10" borderId="0" applyNumberFormat="0" applyBorder="0" applyAlignment="0" applyProtection="0">
      <alignment vertical="center"/>
    </xf>
    <xf numFmtId="0" fontId="70" fillId="10" borderId="0" applyNumberFormat="0" applyBorder="0" applyAlignment="0" applyProtection="0">
      <alignment vertical="center"/>
    </xf>
    <xf numFmtId="0" fontId="70" fillId="18" borderId="0" applyNumberFormat="0" applyBorder="0" applyAlignment="0" applyProtection="0">
      <alignment vertical="center"/>
    </xf>
    <xf numFmtId="0" fontId="70" fillId="13" borderId="0" applyNumberFormat="0" applyBorder="0" applyAlignment="0" applyProtection="0">
      <alignment vertical="center"/>
    </xf>
    <xf numFmtId="0" fontId="70" fillId="19"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19"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0" fontId="70" fillId="7" borderId="0" applyNumberFormat="0" applyBorder="0" applyAlignment="0" applyProtection="0">
      <alignment vertical="center"/>
    </xf>
    <xf numFmtId="0" fontId="70" fillId="15" borderId="0" applyNumberFormat="0" applyBorder="0" applyAlignment="0" applyProtection="0">
      <alignment vertical="center"/>
    </xf>
    <xf numFmtId="0" fontId="70" fillId="15" borderId="0" applyNumberFormat="0" applyBorder="0" applyAlignment="0" applyProtection="0">
      <alignment vertical="center"/>
    </xf>
    <xf numFmtId="0" fontId="70" fillId="7" borderId="0" applyNumberFormat="0" applyBorder="0" applyAlignment="0" applyProtection="0">
      <alignmen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7" fillId="0" borderId="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0" fontId="7" fillId="0" borderId="0"/>
    <xf numFmtId="0" fontId="126" fillId="0" borderId="0"/>
    <xf numFmtId="0" fontId="7" fillId="0" borderId="0">
      <alignment vertical="center"/>
    </xf>
    <xf numFmtId="0" fontId="58" fillId="0" borderId="0"/>
    <xf numFmtId="0" fontId="7" fillId="0" borderId="0">
      <alignment vertical="center"/>
    </xf>
    <xf numFmtId="0" fontId="4" fillId="0" borderId="0">
      <alignment vertical="center"/>
    </xf>
    <xf numFmtId="0" fontId="7" fillId="0" borderId="0"/>
    <xf numFmtId="0" fontId="4" fillId="0" borderId="0">
      <alignment vertical="center"/>
    </xf>
    <xf numFmtId="0" fontId="7" fillId="0" borderId="0"/>
    <xf numFmtId="0" fontId="58" fillId="0" borderId="0"/>
    <xf numFmtId="0" fontId="7" fillId="0" borderId="0"/>
    <xf numFmtId="0" fontId="7" fillId="0" borderId="0">
      <alignment vertical="center"/>
    </xf>
    <xf numFmtId="0" fontId="7" fillId="0" borderId="0"/>
    <xf numFmtId="0" fontId="7" fillId="0" borderId="0">
      <alignment vertical="center"/>
    </xf>
    <xf numFmtId="0" fontId="7" fillId="0" borderId="0"/>
    <xf numFmtId="0" fontId="7" fillId="0" borderId="0">
      <alignment vertical="center"/>
    </xf>
    <xf numFmtId="0" fontId="127" fillId="0" borderId="0"/>
    <xf numFmtId="0" fontId="81" fillId="0" borderId="0">
      <alignment vertical="center"/>
    </xf>
    <xf numFmtId="0" fontId="7" fillId="0" borderId="0">
      <alignment vertical="center"/>
    </xf>
    <xf numFmtId="0" fontId="81" fillId="0" borderId="0"/>
    <xf numFmtId="0" fontId="7" fillId="0" borderId="0">
      <alignment vertical="center"/>
    </xf>
    <xf numFmtId="0" fontId="58" fillId="0" borderId="0"/>
    <xf numFmtId="0" fontId="7" fillId="0" borderId="0"/>
    <xf numFmtId="0" fontId="7" fillId="0" borderId="0">
      <alignment vertical="center"/>
    </xf>
    <xf numFmtId="0" fontId="7" fillId="0" borderId="0"/>
    <xf numFmtId="0" fontId="7" fillId="0" borderId="0">
      <alignment vertical="center"/>
    </xf>
    <xf numFmtId="0" fontId="7" fillId="0" borderId="0"/>
    <xf numFmtId="0" fontId="58" fillId="0" borderId="0"/>
    <xf numFmtId="0" fontId="8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alignment vertical="center"/>
    </xf>
    <xf numFmtId="0" fontId="13" fillId="0" borderId="0"/>
    <xf numFmtId="0" fontId="128"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alignment vertical="center"/>
    </xf>
    <xf numFmtId="0" fontId="7" fillId="0" borderId="0"/>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81" fillId="0" borderId="0">
      <alignment vertical="center"/>
    </xf>
    <xf numFmtId="0" fontId="81" fillId="0" borderId="0"/>
    <xf numFmtId="0" fontId="7"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81"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7" fillId="0" borderId="0">
      <alignment vertical="center"/>
    </xf>
    <xf numFmtId="0" fontId="4" fillId="0" borderId="0">
      <alignment vertical="center"/>
    </xf>
    <xf numFmtId="0" fontId="8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alignment vertical="center"/>
    </xf>
    <xf numFmtId="0" fontId="4" fillId="0" borderId="0">
      <alignment vertical="center"/>
    </xf>
    <xf numFmtId="0" fontId="4" fillId="0" borderId="0">
      <alignment vertical="center"/>
    </xf>
    <xf numFmtId="0" fontId="4" fillId="0" borderId="0">
      <alignment vertical="center"/>
    </xf>
    <xf numFmtId="43" fontId="13"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xf numFmtId="43" fontId="58" fillId="0" borderId="0" applyFont="0" applyFill="0" applyBorder="0" applyAlignment="0" applyProtection="0"/>
    <xf numFmtId="43" fontId="13"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7"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58"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69"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69"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58"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58"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7"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xf numFmtId="43" fontId="4" fillId="0" borderId="0" applyFont="0" applyFill="0" applyBorder="0" applyAlignment="0" applyProtection="0">
      <alignment vertical="center"/>
    </xf>
    <xf numFmtId="43" fontId="7" fillId="0" borderId="0" applyFont="0" applyFill="0" applyBorder="0" applyAlignment="0" applyProtection="0">
      <alignment vertical="center"/>
    </xf>
    <xf numFmtId="43" fontId="58" fillId="0" borderId="0" applyFont="0" applyFill="0" applyBorder="0" applyAlignment="0" applyProtection="0"/>
    <xf numFmtId="43" fontId="7" fillId="0" borderId="0" applyFont="0" applyFill="0" applyBorder="0" applyAlignment="0" applyProtection="0">
      <alignment vertical="center"/>
    </xf>
    <xf numFmtId="43" fontId="13"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7" fillId="0" borderId="0" applyFont="0" applyFill="0" applyBorder="0" applyAlignment="0" applyProtection="0">
      <alignment vertical="center"/>
    </xf>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58" fillId="0" borderId="0" applyFont="0" applyFill="0" applyBorder="0" applyAlignment="0" applyProtection="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7"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128" fillId="0" borderId="0" applyFill="0" applyBorder="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44" fontId="4" fillId="0" borderId="0" applyFont="0" applyFill="0" applyBorder="0" applyAlignment="0" applyProtection="0">
      <alignment vertical="center"/>
    </xf>
    <xf numFmtId="44" fontId="4" fillId="0" borderId="0" applyFont="0" applyFill="0" applyBorder="0" applyAlignment="0" applyProtection="0">
      <alignment vertical="center"/>
    </xf>
    <xf numFmtId="44" fontId="4" fillId="0" borderId="0" applyFont="0" applyFill="0" applyBorder="0" applyAlignment="0" applyProtection="0">
      <alignment vertical="center"/>
    </xf>
    <xf numFmtId="44" fontId="4" fillId="0" borderId="0" applyFont="0" applyFill="0" applyBorder="0" applyAlignment="0" applyProtection="0">
      <alignment vertical="center"/>
    </xf>
    <xf numFmtId="44" fontId="4" fillId="0" borderId="0" applyFont="0" applyFill="0" applyBorder="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7"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58"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7"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7"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58" fillId="20" borderId="54" applyNumberFormat="0" applyFont="0" applyAlignment="0" applyProtection="0">
      <alignment vertical="center"/>
    </xf>
    <xf numFmtId="0" fontId="129" fillId="0" borderId="0" applyNumberFormat="0" applyFill="0" applyBorder="0" applyAlignment="0" applyProtection="0">
      <alignment vertical="top"/>
      <protection locked="0"/>
    </xf>
    <xf numFmtId="0" fontId="130" fillId="0" borderId="0" applyNumberFormat="0" applyFill="0" applyBorder="0" applyAlignment="0" applyProtection="0">
      <alignment vertical="top"/>
      <protection locked="0"/>
    </xf>
    <xf numFmtId="0" fontId="89"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14" borderId="0" applyNumberFormat="0" applyBorder="0" applyAlignment="0" applyProtection="0">
      <alignment vertical="center"/>
    </xf>
    <xf numFmtId="0" fontId="70" fillId="21" borderId="0" applyNumberFormat="0" applyBorder="0" applyAlignment="0" applyProtection="0">
      <alignment vertical="center"/>
    </xf>
    <xf numFmtId="0" fontId="70" fillId="21" borderId="0" applyNumberFormat="0" applyBorder="0" applyAlignment="0" applyProtection="0">
      <alignment vertical="center"/>
    </xf>
    <xf numFmtId="0" fontId="70" fillId="14" borderId="0" applyNumberFormat="0" applyBorder="0" applyAlignment="0" applyProtection="0">
      <alignment vertical="center"/>
    </xf>
    <xf numFmtId="0" fontId="70" fillId="22" borderId="0" applyNumberFormat="0" applyBorder="0" applyAlignment="0" applyProtection="0">
      <alignment vertical="center"/>
    </xf>
    <xf numFmtId="0" fontId="70" fillId="22"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23"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30"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30"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0" fillId="24" borderId="0" applyNumberFormat="0" applyBorder="0" applyAlignment="0" applyProtection="0">
      <alignment vertical="center"/>
    </xf>
    <xf numFmtId="0" fontId="70" fillId="24" borderId="0" applyNumberFormat="0" applyBorder="0" applyAlignment="0" applyProtection="0">
      <alignment vertical="center"/>
    </xf>
    <xf numFmtId="0" fontId="90" fillId="0" borderId="55" applyNumberFormat="0" applyFill="0" applyAlignment="0" applyProtection="0">
      <alignment vertical="center"/>
    </xf>
    <xf numFmtId="0" fontId="119" fillId="0" borderId="61" applyNumberFormat="0" applyFill="0" applyAlignment="0" applyProtection="0">
      <alignment vertical="center"/>
    </xf>
    <xf numFmtId="0" fontId="90" fillId="0" borderId="55" applyNumberFormat="0" applyFill="0" applyAlignment="0" applyProtection="0">
      <alignment vertical="center"/>
    </xf>
    <xf numFmtId="0" fontId="119" fillId="0" borderId="61" applyNumberFormat="0" applyFill="0" applyAlignment="0" applyProtection="0">
      <alignment vertical="center"/>
    </xf>
    <xf numFmtId="0" fontId="91" fillId="0" borderId="56" applyNumberFormat="0" applyFill="0" applyAlignment="0" applyProtection="0">
      <alignment vertical="center"/>
    </xf>
    <xf numFmtId="0" fontId="120" fillId="0" borderId="56" applyNumberFormat="0" applyFill="0" applyAlignment="0" applyProtection="0">
      <alignment vertical="center"/>
    </xf>
    <xf numFmtId="0" fontId="91" fillId="0" borderId="56" applyNumberFormat="0" applyFill="0" applyAlignment="0" applyProtection="0">
      <alignment vertical="center"/>
    </xf>
    <xf numFmtId="0" fontId="120" fillId="0" borderId="56" applyNumberFormat="0" applyFill="0" applyAlignment="0" applyProtection="0">
      <alignment vertical="center"/>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2" fillId="0" borderId="57" applyNumberFormat="0" applyFill="0" applyAlignment="0" applyProtection="0">
      <alignment vertical="center"/>
    </xf>
    <xf numFmtId="0" fontId="121" fillId="0" borderId="62" applyNumberFormat="0" applyFill="0" applyAlignment="0" applyProtection="0">
      <alignment vertical="center"/>
    </xf>
    <xf numFmtId="0" fontId="92"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2" fillId="0" borderId="57" applyNumberFormat="0" applyFill="0" applyAlignment="0" applyProtection="0">
      <alignment vertical="center"/>
    </xf>
    <xf numFmtId="0" fontId="92"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9" fillId="0" borderId="0"/>
    <xf numFmtId="0" fontId="124" fillId="0" borderId="0"/>
    <xf numFmtId="0" fontId="124" fillId="0" borderId="0"/>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99" fillId="0" borderId="0" applyNumberForma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81" fillId="0" borderId="0" applyFont="0" applyFill="0" applyBorder="0" applyAlignment="0" applyProtection="0">
      <alignment vertical="center"/>
    </xf>
    <xf numFmtId="211" fontId="84" fillId="27" borderId="15" applyNumberFormat="0" applyFont="0" applyFill="0" applyBorder="0">
      <alignment horizontal="center" vertical="center"/>
    </xf>
    <xf numFmtId="43" fontId="81" fillId="0" borderId="0" applyFont="0" applyFill="0" applyBorder="0" applyAlignment="0" applyProtection="0">
      <alignment vertical="center"/>
    </xf>
    <xf numFmtId="0" fontId="4" fillId="0" borderId="0">
      <alignment vertical="center"/>
    </xf>
    <xf numFmtId="0" fontId="7" fillId="0" borderId="0">
      <alignment vertical="center"/>
    </xf>
    <xf numFmtId="0" fontId="13"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126" fillId="0" borderId="0"/>
    <xf numFmtId="0" fontId="7" fillId="0" borderId="0">
      <alignment vertical="center"/>
    </xf>
    <xf numFmtId="0" fontId="58" fillId="0" borderId="0"/>
    <xf numFmtId="0" fontId="7" fillId="0" borderId="0">
      <alignment vertical="center"/>
    </xf>
    <xf numFmtId="0" fontId="4" fillId="0" borderId="0">
      <alignment vertical="center"/>
    </xf>
    <xf numFmtId="0" fontId="7" fillId="0" borderId="0"/>
    <xf numFmtId="0" fontId="81"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81" fillId="0" borderId="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 fillId="0" borderId="0"/>
    <xf numFmtId="0" fontId="4" fillId="0" borderId="0">
      <alignment vertical="center"/>
    </xf>
    <xf numFmtId="0" fontId="4" fillId="0" borderId="0">
      <alignment vertical="center"/>
    </xf>
    <xf numFmtId="0" fontId="7" fillId="0" borderId="0">
      <alignment vertical="center"/>
    </xf>
    <xf numFmtId="0" fontId="81" fillId="0" borderId="0">
      <alignment vertical="center"/>
    </xf>
    <xf numFmtId="0" fontId="4" fillId="0" borderId="0">
      <alignment vertical="center"/>
    </xf>
    <xf numFmtId="0" fontId="4" fillId="0" borderId="0">
      <alignment vertical="center"/>
    </xf>
    <xf numFmtId="0" fontId="7" fillId="0" borderId="0">
      <alignment vertical="center"/>
    </xf>
    <xf numFmtId="43" fontId="13"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13" fillId="0" borderId="0" applyFont="0" applyFill="0" applyBorder="0" applyAlignment="0" applyProtection="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44" fontId="4" fillId="0" borderId="0" applyFont="0" applyFill="0" applyBorder="0" applyAlignment="0" applyProtection="0">
      <alignment vertical="center"/>
    </xf>
    <xf numFmtId="44" fontId="4" fillId="0" borderId="0" applyFont="0" applyFill="0" applyBorder="0" applyAlignment="0" applyProtection="0">
      <alignment vertical="center"/>
    </xf>
    <xf numFmtId="44" fontId="4" fillId="0" borderId="0" applyFont="0" applyFill="0" applyBorder="0" applyAlignment="0" applyProtection="0">
      <alignment vertical="center"/>
    </xf>
    <xf numFmtId="44" fontId="4" fillId="0" borderId="0" applyFont="0" applyFill="0" applyBorder="0" applyAlignment="0" applyProtection="0">
      <alignment vertical="center"/>
    </xf>
    <xf numFmtId="44"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0" fontId="1" fillId="0" borderId="0">
      <alignment vertical="center"/>
    </xf>
    <xf numFmtId="0" fontId="1" fillId="0" borderId="0">
      <alignment vertical="center"/>
    </xf>
  </cellStyleXfs>
  <cellXfs count="831">
    <xf numFmtId="0" fontId="0" fillId="0" borderId="0" xfId="0"/>
    <xf numFmtId="0" fontId="13" fillId="0" borderId="0" xfId="3" applyFont="1" applyAlignment="1">
      <alignment horizontal="right" vertical="top"/>
    </xf>
    <xf numFmtId="0" fontId="13" fillId="0" borderId="2" xfId="3" applyFont="1" applyBorder="1" applyAlignment="1">
      <alignment horizontal="distributed" vertical="center" wrapText="1" justifyLastLine="1"/>
    </xf>
    <xf numFmtId="176" fontId="19" fillId="0" borderId="3" xfId="3" applyNumberFormat="1" applyFont="1" applyBorder="1" applyAlignment="1">
      <alignment horizontal="distributed" vertical="top"/>
    </xf>
    <xf numFmtId="0" fontId="19" fillId="0" borderId="4" xfId="3" applyFont="1" applyBorder="1" applyAlignment="1">
      <alignment vertical="top" wrapText="1"/>
    </xf>
    <xf numFmtId="0" fontId="13" fillId="0" borderId="0" xfId="5" applyFont="1" applyAlignment="1">
      <alignment horizontal="right" vertical="top"/>
    </xf>
    <xf numFmtId="0" fontId="13" fillId="0" borderId="6" xfId="5" applyFont="1" applyBorder="1" applyAlignment="1">
      <alignment vertical="top"/>
    </xf>
    <xf numFmtId="3" fontId="13" fillId="0" borderId="4" xfId="5" applyNumberFormat="1" applyFont="1" applyBorder="1" applyAlignment="1">
      <alignment vertical="top"/>
    </xf>
    <xf numFmtId="0" fontId="13" fillId="0" borderId="0" xfId="2" applyFont="1" applyAlignment="1">
      <alignment horizontal="right" vertical="top"/>
    </xf>
    <xf numFmtId="0" fontId="14" fillId="0" borderId="0" xfId="3" applyFont="1" applyAlignment="1">
      <alignment vertical="top"/>
    </xf>
    <xf numFmtId="0" fontId="13" fillId="0" borderId="6" xfId="5" applyFont="1" applyFill="1" applyBorder="1" applyAlignment="1">
      <alignment horizontal="left" vertical="top" wrapText="1"/>
    </xf>
    <xf numFmtId="0" fontId="19" fillId="0" borderId="9" xfId="5" applyFont="1" applyFill="1" applyBorder="1" applyAlignment="1">
      <alignment vertical="center" wrapText="1"/>
    </xf>
    <xf numFmtId="0" fontId="19" fillId="0" borderId="10" xfId="5" applyFont="1" applyFill="1" applyBorder="1" applyAlignment="1">
      <alignment vertical="center" wrapText="1"/>
    </xf>
    <xf numFmtId="0" fontId="19" fillId="0" borderId="11" xfId="5" applyFont="1" applyFill="1" applyBorder="1" applyAlignment="1">
      <alignment vertical="center" wrapText="1"/>
    </xf>
    <xf numFmtId="0" fontId="19" fillId="0" borderId="12" xfId="5" applyFont="1" applyFill="1" applyBorder="1" applyAlignment="1">
      <alignment vertical="center" wrapText="1"/>
    </xf>
    <xf numFmtId="0" fontId="15" fillId="0" borderId="13" xfId="5" applyFont="1" applyFill="1" applyBorder="1" applyAlignment="1">
      <alignment vertical="center" wrapText="1"/>
    </xf>
    <xf numFmtId="0" fontId="19" fillId="0" borderId="0" xfId="5" applyFont="1" applyFill="1" applyAlignment="1">
      <alignment vertical="center" wrapText="1"/>
    </xf>
    <xf numFmtId="0" fontId="19" fillId="0" borderId="6" xfId="5" applyFont="1" applyFill="1" applyBorder="1" applyAlignment="1">
      <alignment horizontal="left" vertical="top" wrapText="1"/>
    </xf>
    <xf numFmtId="0" fontId="19" fillId="0" borderId="0" xfId="5" applyFont="1" applyFill="1" applyAlignment="1">
      <alignment vertical="top" wrapText="1"/>
    </xf>
    <xf numFmtId="0" fontId="9" fillId="0" borderId="0" xfId="5" applyFont="1" applyFill="1" applyAlignment="1">
      <alignment vertical="center"/>
    </xf>
    <xf numFmtId="0" fontId="20" fillId="0" borderId="0" xfId="5" applyFont="1" applyFill="1" applyAlignment="1">
      <alignment vertical="center"/>
    </xf>
    <xf numFmtId="0" fontId="19" fillId="0" borderId="0" xfId="5" applyFont="1" applyFill="1" applyBorder="1" applyAlignment="1">
      <alignment horizontal="center" vertical="center"/>
    </xf>
    <xf numFmtId="0" fontId="29" fillId="0" borderId="0" xfId="5" applyFont="1" applyFill="1" applyAlignment="1">
      <alignment horizontal="center" vertical="center"/>
    </xf>
    <xf numFmtId="0" fontId="19" fillId="0" borderId="0" xfId="5" applyFont="1" applyFill="1" applyAlignment="1">
      <alignment horizontal="distributed" vertical="center" wrapText="1"/>
    </xf>
    <xf numFmtId="0" fontId="14" fillId="0" borderId="1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9" fillId="0" borderId="3" xfId="5" applyFont="1" applyFill="1" applyBorder="1" applyAlignment="1">
      <alignment horizontal="distributed" vertical="center" wrapText="1"/>
    </xf>
    <xf numFmtId="3" fontId="22" fillId="0" borderId="3" xfId="5" applyNumberFormat="1" applyFont="1" applyFill="1" applyBorder="1" applyAlignment="1">
      <alignment vertical="center"/>
    </xf>
    <xf numFmtId="3" fontId="22" fillId="0" borderId="16" xfId="5" applyNumberFormat="1" applyFont="1" applyFill="1" applyBorder="1" applyAlignment="1">
      <alignment vertical="center"/>
    </xf>
    <xf numFmtId="0" fontId="19" fillId="0" borderId="0" xfId="5" applyFont="1" applyFill="1" applyAlignment="1">
      <alignment vertical="center"/>
    </xf>
    <xf numFmtId="3" fontId="22" fillId="0" borderId="18" xfId="5" applyNumberFormat="1" applyFont="1" applyFill="1" applyBorder="1" applyAlignment="1">
      <alignment horizontal="right" vertical="center"/>
    </xf>
    <xf numFmtId="179" fontId="22" fillId="0" borderId="19" xfId="5" applyNumberFormat="1" applyFont="1" applyFill="1" applyBorder="1" applyAlignment="1">
      <alignment vertical="center"/>
    </xf>
    <xf numFmtId="176" fontId="22" fillId="0" borderId="3" xfId="5" applyNumberFormat="1" applyFont="1" applyFill="1" applyBorder="1" applyAlignment="1">
      <alignment vertical="center"/>
    </xf>
    <xf numFmtId="0" fontId="30" fillId="0" borderId="0" xfId="5" applyFont="1" applyFill="1" applyAlignment="1">
      <alignment vertical="top" wrapText="1"/>
    </xf>
    <xf numFmtId="0" fontId="9" fillId="0" borderId="0" xfId="3" applyFont="1" applyAlignment="1">
      <alignment vertical="top"/>
    </xf>
    <xf numFmtId="0" fontId="20" fillId="0" borderId="0" xfId="3" applyFont="1" applyAlignment="1">
      <alignment vertical="top"/>
    </xf>
    <xf numFmtId="0" fontId="19" fillId="0" borderId="0" xfId="3" applyFont="1" applyAlignment="1">
      <alignment vertical="top"/>
    </xf>
    <xf numFmtId="0" fontId="29" fillId="0" borderId="0" xfId="3" applyFont="1" applyAlignment="1">
      <alignment vertical="center"/>
    </xf>
    <xf numFmtId="0" fontId="29" fillId="0" borderId="0" xfId="3" applyFont="1" applyAlignment="1">
      <alignment vertical="top"/>
    </xf>
    <xf numFmtId="0" fontId="25" fillId="0" borderId="0" xfId="3" applyFont="1" applyAlignment="1">
      <alignment vertical="top"/>
    </xf>
    <xf numFmtId="0" fontId="19" fillId="0" borderId="17" xfId="3" applyFont="1" applyBorder="1" applyAlignment="1">
      <alignment vertical="top" wrapText="1"/>
    </xf>
    <xf numFmtId="0" fontId="31" fillId="0" borderId="0" xfId="3" applyFont="1" applyAlignment="1">
      <alignment vertical="top"/>
    </xf>
    <xf numFmtId="0" fontId="19" fillId="0" borderId="20" xfId="3" applyFont="1" applyBorder="1" applyAlignment="1">
      <alignment vertical="top"/>
    </xf>
    <xf numFmtId="0" fontId="19" fillId="0" borderId="0" xfId="3" applyFont="1" applyBorder="1" applyAlignment="1">
      <alignment vertical="top"/>
    </xf>
    <xf numFmtId="0" fontId="19" fillId="0" borderId="6" xfId="3" applyFont="1" applyBorder="1" applyAlignment="1">
      <alignment vertical="top"/>
    </xf>
    <xf numFmtId="0" fontId="19" fillId="0" borderId="3" xfId="3" applyFont="1" applyBorder="1" applyAlignment="1">
      <alignment vertical="top"/>
    </xf>
    <xf numFmtId="0" fontId="19" fillId="0" borderId="19" xfId="3" applyFont="1" applyBorder="1" applyAlignment="1">
      <alignment vertical="top"/>
    </xf>
    <xf numFmtId="176" fontId="19" fillId="0" borderId="16" xfId="3" applyNumberFormat="1" applyFont="1" applyBorder="1" applyAlignment="1">
      <alignment horizontal="distributed" vertical="top"/>
    </xf>
    <xf numFmtId="180" fontId="24" fillId="0" borderId="0" xfId="3" applyNumberFormat="1" applyFont="1" applyBorder="1" applyAlignment="1">
      <alignment vertical="top"/>
    </xf>
    <xf numFmtId="180" fontId="19" fillId="0" borderId="0" xfId="3" applyNumberFormat="1" applyFont="1" applyBorder="1" applyAlignment="1">
      <alignment vertical="top"/>
    </xf>
    <xf numFmtId="0" fontId="14" fillId="0" borderId="1"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3" fillId="0" borderId="6" xfId="3" applyFont="1" applyBorder="1" applyAlignment="1">
      <alignment horizontal="center" vertical="center" wrapText="1" justifyLastLine="1"/>
    </xf>
    <xf numFmtId="0" fontId="14" fillId="0" borderId="6" xfId="0" applyFont="1" applyFill="1" applyBorder="1" applyAlignment="1">
      <alignment horizontal="center" vertical="center" wrapText="1"/>
    </xf>
    <xf numFmtId="0" fontId="13" fillId="0" borderId="4" xfId="3" applyFont="1" applyBorder="1" applyAlignment="1">
      <alignment horizontal="center" vertical="center" wrapText="1" justifyLastLine="1"/>
    </xf>
    <xf numFmtId="3" fontId="15" fillId="0" borderId="9" xfId="3" applyNumberFormat="1" applyFont="1" applyBorder="1" applyAlignment="1">
      <alignment vertical="top"/>
    </xf>
    <xf numFmtId="176" fontId="19" fillId="0" borderId="11" xfId="3" applyNumberFormat="1" applyFont="1" applyBorder="1" applyAlignment="1">
      <alignment vertical="top"/>
    </xf>
    <xf numFmtId="0" fontId="9" fillId="0" borderId="0" xfId="2" applyFont="1" applyAlignment="1">
      <alignment vertical="top"/>
    </xf>
    <xf numFmtId="0" fontId="20" fillId="0" borderId="0" xfId="2" applyFont="1" applyAlignment="1">
      <alignment vertical="top"/>
    </xf>
    <xf numFmtId="0" fontId="19" fillId="0" borderId="0" xfId="2" applyFont="1" applyAlignment="1">
      <alignment vertical="top"/>
    </xf>
    <xf numFmtId="0" fontId="29" fillId="0" borderId="0" xfId="2" applyFont="1" applyAlignment="1">
      <alignment vertical="center"/>
    </xf>
    <xf numFmtId="3" fontId="32" fillId="0" borderId="9" xfId="2" applyNumberFormat="1" applyFont="1" applyBorder="1" applyAlignment="1">
      <alignment vertical="top"/>
    </xf>
    <xf numFmtId="0" fontId="32" fillId="0" borderId="12" xfId="2" applyFont="1" applyBorder="1" applyAlignment="1">
      <alignment vertical="top"/>
    </xf>
    <xf numFmtId="0" fontId="29" fillId="0" borderId="0" xfId="2" applyFont="1" applyAlignment="1">
      <alignment vertical="top"/>
    </xf>
    <xf numFmtId="0" fontId="25" fillId="0" borderId="0" xfId="2" applyFont="1" applyAlignment="1">
      <alignment vertical="top"/>
    </xf>
    <xf numFmtId="0" fontId="31" fillId="0" borderId="0" xfId="2" applyFont="1" applyAlignment="1">
      <alignment vertical="top"/>
    </xf>
    <xf numFmtId="0" fontId="13" fillId="0" borderId="7" xfId="5" applyFont="1" applyBorder="1" applyAlignment="1">
      <alignment horizontal="center" vertical="distributed" wrapText="1"/>
    </xf>
    <xf numFmtId="0" fontId="13" fillId="0" borderId="23" xfId="5" applyFont="1" applyBorder="1" applyAlignment="1">
      <alignment horizontal="center" vertical="center" wrapText="1"/>
    </xf>
    <xf numFmtId="0" fontId="9" fillId="0" borderId="0" xfId="5" applyFont="1" applyAlignment="1">
      <alignment vertical="top"/>
    </xf>
    <xf numFmtId="0" fontId="20" fillId="0" borderId="0" xfId="5" applyFont="1" applyAlignment="1">
      <alignment vertical="top"/>
    </xf>
    <xf numFmtId="0" fontId="19" fillId="0" borderId="0" xfId="5" applyFont="1" applyAlignment="1">
      <alignment vertical="top"/>
    </xf>
    <xf numFmtId="0" fontId="13" fillId="0" borderId="8" xfId="5" applyFont="1" applyBorder="1" applyAlignment="1">
      <alignment horizontal="center" vertical="center" wrapText="1"/>
    </xf>
    <xf numFmtId="0" fontId="19" fillId="0" borderId="0" xfId="5" applyFont="1" applyAlignment="1">
      <alignment vertical="center"/>
    </xf>
    <xf numFmtId="0" fontId="19" fillId="0" borderId="11" xfId="5" applyFont="1" applyBorder="1" applyAlignment="1">
      <alignment horizontal="distributed" vertical="distributed" wrapText="1"/>
    </xf>
    <xf numFmtId="0" fontId="19" fillId="0" borderId="11" xfId="0" applyFont="1" applyBorder="1" applyAlignment="1">
      <alignment horizontal="distributed"/>
    </xf>
    <xf numFmtId="0" fontId="19" fillId="0" borderId="13" xfId="0" applyFont="1" applyBorder="1" applyAlignment="1">
      <alignment horizontal="distributed" vertical="center" wrapText="1"/>
    </xf>
    <xf numFmtId="3" fontId="24" fillId="0" borderId="6" xfId="5" applyNumberFormat="1" applyFont="1" applyBorder="1" applyAlignment="1">
      <alignment horizontal="right" vertical="top"/>
    </xf>
    <xf numFmtId="3" fontId="24" fillId="0" borderId="6" xfId="5" applyNumberFormat="1" applyFont="1" applyBorder="1" applyAlignment="1">
      <alignment vertical="top"/>
    </xf>
    <xf numFmtId="0" fontId="19" fillId="0" borderId="4" xfId="5" applyFont="1" applyBorder="1" applyAlignment="1">
      <alignment vertical="top"/>
    </xf>
    <xf numFmtId="3" fontId="19" fillId="0" borderId="6" xfId="5" applyNumberFormat="1" applyFont="1" applyBorder="1" applyAlignment="1">
      <alignment horizontal="right" vertical="top"/>
    </xf>
    <xf numFmtId="3" fontId="19" fillId="0" borderId="6" xfId="5" applyNumberFormat="1" applyFont="1" applyBorder="1" applyAlignment="1">
      <alignment horizontal="center" vertical="top"/>
    </xf>
    <xf numFmtId="3" fontId="19" fillId="0" borderId="6" xfId="5" applyNumberFormat="1" applyFont="1" applyBorder="1" applyAlignment="1">
      <alignment vertical="top"/>
    </xf>
    <xf numFmtId="3" fontId="19" fillId="0" borderId="4" xfId="5" applyNumberFormat="1" applyFont="1" applyBorder="1" applyAlignment="1">
      <alignment vertical="top"/>
    </xf>
    <xf numFmtId="0" fontId="19" fillId="0" borderId="6" xfId="5" applyFont="1" applyBorder="1" applyAlignment="1">
      <alignment horizontal="right" vertical="top"/>
    </xf>
    <xf numFmtId="0" fontId="19" fillId="0" borderId="6" xfId="5" applyFont="1" applyBorder="1" applyAlignment="1">
      <alignment horizontal="center" vertical="top"/>
    </xf>
    <xf numFmtId="0" fontId="24" fillId="0" borderId="0" xfId="5" applyFont="1" applyAlignment="1">
      <alignment vertical="top"/>
    </xf>
    <xf numFmtId="3" fontId="24" fillId="0" borderId="3" xfId="5" applyNumberFormat="1" applyFont="1" applyBorder="1" applyAlignment="1">
      <alignment vertical="top"/>
    </xf>
    <xf numFmtId="3" fontId="24" fillId="0" borderId="17" xfId="5" applyNumberFormat="1" applyFont="1" applyBorder="1" applyAlignment="1">
      <alignment vertical="top"/>
    </xf>
    <xf numFmtId="0" fontId="19" fillId="0" borderId="0" xfId="5" applyFont="1" applyAlignment="1">
      <alignment horizontal="center" vertical="top"/>
    </xf>
    <xf numFmtId="0" fontId="19" fillId="0" borderId="11" xfId="0" applyFont="1" applyBorder="1" applyAlignment="1">
      <alignment horizontal="center"/>
    </xf>
    <xf numFmtId="3" fontId="24" fillId="0" borderId="3" xfId="5" applyNumberFormat="1" applyFont="1" applyBorder="1" applyAlignment="1">
      <alignment horizontal="center" vertical="top"/>
    </xf>
    <xf numFmtId="0" fontId="19" fillId="0" borderId="9" xfId="5" applyFont="1" applyBorder="1" applyAlignment="1">
      <alignment horizontal="distributed" vertical="distributed" wrapText="1"/>
    </xf>
    <xf numFmtId="0" fontId="13" fillId="0" borderId="1" xfId="5" applyFont="1" applyBorder="1" applyAlignment="1">
      <alignment vertical="top"/>
    </xf>
    <xf numFmtId="0" fontId="19" fillId="0" borderId="1" xfId="5" applyFont="1" applyBorder="1" applyAlignment="1">
      <alignment vertical="top"/>
    </xf>
    <xf numFmtId="0" fontId="29" fillId="0" borderId="0" xfId="5" applyFont="1" applyAlignment="1">
      <alignment vertical="center"/>
    </xf>
    <xf numFmtId="0" fontId="29" fillId="0" borderId="0" xfId="5" applyFont="1" applyAlignment="1">
      <alignment vertical="top"/>
    </xf>
    <xf numFmtId="0" fontId="15" fillId="0" borderId="4" xfId="5" applyNumberFormat="1" applyFont="1" applyBorder="1" applyAlignment="1">
      <alignment vertical="top" wrapText="1"/>
    </xf>
    <xf numFmtId="0" fontId="25" fillId="0" borderId="0" xfId="5" applyFont="1" applyAlignment="1">
      <alignment vertical="top"/>
    </xf>
    <xf numFmtId="0" fontId="15" fillId="0" borderId="1" xfId="5" applyFont="1" applyBorder="1" applyAlignment="1">
      <alignment vertical="top"/>
    </xf>
    <xf numFmtId="0" fontId="22" fillId="0" borderId="17" xfId="5" applyNumberFormat="1" applyFont="1" applyBorder="1" applyAlignment="1">
      <alignment vertical="top" wrapText="1"/>
    </xf>
    <xf numFmtId="0" fontId="31" fillId="0" borderId="0" xfId="5" applyFont="1" applyAlignment="1">
      <alignment vertical="top"/>
    </xf>
    <xf numFmtId="3" fontId="19" fillId="0" borderId="1" xfId="5" applyNumberFormat="1" applyFont="1" applyBorder="1" applyAlignment="1">
      <alignment vertical="top"/>
    </xf>
    <xf numFmtId="176" fontId="15" fillId="0" borderId="4" xfId="5" applyNumberFormat="1" applyFont="1" applyBorder="1" applyAlignment="1">
      <alignment vertical="top"/>
    </xf>
    <xf numFmtId="0" fontId="13" fillId="0" borderId="2" xfId="5" applyFont="1" applyBorder="1" applyAlignment="1">
      <alignment horizontal="center" vertical="distributed" wrapText="1"/>
    </xf>
    <xf numFmtId="0" fontId="13" fillId="0" borderId="5" xfId="5" applyFont="1" applyBorder="1" applyAlignment="1">
      <alignment horizontal="center" vertical="center" wrapText="1"/>
    </xf>
    <xf numFmtId="3" fontId="24" fillId="0" borderId="6" xfId="5" applyNumberFormat="1" applyFont="1" applyBorder="1" applyAlignment="1">
      <alignment horizontal="center" vertical="top"/>
    </xf>
    <xf numFmtId="0" fontId="13" fillId="0" borderId="14" xfId="0" applyFont="1" applyFill="1" applyBorder="1" applyAlignment="1">
      <alignment horizontal="center" vertical="center" wrapText="1"/>
    </xf>
    <xf numFmtId="0" fontId="19" fillId="0" borderId="2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9" fillId="0" borderId="15" xfId="0" applyFont="1" applyFill="1" applyBorder="1" applyAlignment="1">
      <alignment horizontal="center" vertical="center" wrapText="1"/>
    </xf>
    <xf numFmtId="179" fontId="19" fillId="0" borderId="1" xfId="5" applyNumberFormat="1" applyFont="1" applyFill="1" applyBorder="1" applyAlignment="1">
      <alignment vertical="top"/>
    </xf>
    <xf numFmtId="178" fontId="19" fillId="0" borderId="25" xfId="5" applyNumberFormat="1" applyFont="1" applyFill="1" applyBorder="1" applyAlignment="1">
      <alignment horizontal="right" vertical="top"/>
    </xf>
    <xf numFmtId="176" fontId="19" fillId="0" borderId="6" xfId="5" applyNumberFormat="1" applyFont="1" applyFill="1" applyBorder="1" applyAlignment="1">
      <alignment vertical="top"/>
    </xf>
    <xf numFmtId="178" fontId="19" fillId="0" borderId="6" xfId="5" applyNumberFormat="1" applyFont="1" applyFill="1" applyBorder="1" applyAlignment="1">
      <alignment vertical="top"/>
    </xf>
    <xf numFmtId="3" fontId="19" fillId="0" borderId="6" xfId="5" applyNumberFormat="1" applyFont="1" applyFill="1" applyBorder="1" applyAlignment="1">
      <alignment vertical="top"/>
    </xf>
    <xf numFmtId="3" fontId="19" fillId="0" borderId="21" xfId="5" applyNumberFormat="1" applyFont="1" applyFill="1" applyBorder="1" applyAlignment="1">
      <alignment vertical="top"/>
    </xf>
    <xf numFmtId="178" fontId="24" fillId="0" borderId="6" xfId="5" applyNumberFormat="1" applyFont="1" applyFill="1" applyBorder="1" applyAlignment="1">
      <alignment vertical="top"/>
    </xf>
    <xf numFmtId="176" fontId="24" fillId="0" borderId="6" xfId="5" applyNumberFormat="1" applyFont="1" applyFill="1" applyBorder="1" applyAlignment="1">
      <alignment vertical="top"/>
    </xf>
    <xf numFmtId="3" fontId="19" fillId="0" borderId="25" xfId="5" applyNumberFormat="1" applyFont="1" applyFill="1" applyBorder="1" applyAlignment="1">
      <alignment horizontal="right" vertical="top"/>
    </xf>
    <xf numFmtId="179" fontId="24" fillId="0" borderId="1" xfId="5" applyNumberFormat="1" applyFont="1" applyFill="1" applyBorder="1" applyAlignment="1">
      <alignment vertical="top"/>
    </xf>
    <xf numFmtId="0" fontId="19" fillId="0" borderId="4" xfId="5" applyNumberFormat="1" applyFont="1" applyBorder="1" applyAlignment="1">
      <alignment vertical="top" wrapText="1"/>
    </xf>
    <xf numFmtId="0" fontId="13" fillId="0" borderId="4" xfId="5" applyNumberFormat="1" applyFont="1" applyBorder="1" applyAlignment="1">
      <alignment vertical="top" wrapText="1"/>
    </xf>
    <xf numFmtId="3" fontId="19" fillId="0" borderId="9" xfId="5" applyNumberFormat="1" applyFont="1" applyBorder="1" applyAlignment="1">
      <alignment vertical="top"/>
    </xf>
    <xf numFmtId="176" fontId="24" fillId="0" borderId="6" xfId="5" applyNumberFormat="1" applyFont="1" applyBorder="1" applyAlignment="1">
      <alignment vertical="top"/>
    </xf>
    <xf numFmtId="176" fontId="19" fillId="0" borderId="6" xfId="5" applyNumberFormat="1" applyFont="1" applyBorder="1" applyAlignment="1">
      <alignment vertical="top"/>
    </xf>
    <xf numFmtId="176" fontId="24" fillId="0" borderId="3" xfId="5" applyNumberFormat="1" applyFont="1" applyBorder="1" applyAlignment="1">
      <alignment vertical="top"/>
    </xf>
    <xf numFmtId="0" fontId="13" fillId="0" borderId="1" xfId="1" applyFont="1" applyBorder="1" applyAlignment="1">
      <alignment vertical="top"/>
    </xf>
    <xf numFmtId="0" fontId="9" fillId="0" borderId="0" xfId="4" applyFont="1" applyAlignment="1">
      <alignment vertical="top"/>
    </xf>
    <xf numFmtId="0" fontId="20" fillId="0" borderId="0" xfId="4" applyFont="1" applyAlignment="1">
      <alignment vertical="top"/>
    </xf>
    <xf numFmtId="0" fontId="19" fillId="0" borderId="0" xfId="4" applyFont="1" applyAlignment="1">
      <alignment vertical="top"/>
    </xf>
    <xf numFmtId="3" fontId="19" fillId="0" borderId="9" xfId="4" applyNumberFormat="1" applyFont="1" applyBorder="1" applyAlignment="1">
      <alignment vertical="top"/>
    </xf>
    <xf numFmtId="0" fontId="29" fillId="0" borderId="0" xfId="4" applyFont="1" applyAlignment="1">
      <alignment vertical="top"/>
    </xf>
    <xf numFmtId="176" fontId="15" fillId="0" borderId="6" xfId="4" applyNumberFormat="1" applyFont="1" applyBorder="1" applyAlignment="1">
      <alignment vertical="top"/>
    </xf>
    <xf numFmtId="176" fontId="15" fillId="0" borderId="4" xfId="4" applyNumberFormat="1" applyFont="1" applyBorder="1" applyAlignment="1">
      <alignment vertical="top"/>
    </xf>
    <xf numFmtId="0" fontId="15" fillId="0" borderId="1" xfId="4" applyFont="1" applyBorder="1" applyAlignment="1">
      <alignment vertical="top" wrapText="1"/>
    </xf>
    <xf numFmtId="0" fontId="15" fillId="0" borderId="19" xfId="4" applyFont="1" applyBorder="1" applyAlignment="1">
      <alignment vertical="top" wrapText="1"/>
    </xf>
    <xf numFmtId="176" fontId="15" fillId="0" borderId="3" xfId="4" applyNumberFormat="1" applyFont="1" applyBorder="1" applyAlignment="1">
      <alignment vertical="top"/>
    </xf>
    <xf numFmtId="176" fontId="15" fillId="0" borderId="17" xfId="4" applyNumberFormat="1" applyFont="1" applyBorder="1" applyAlignment="1">
      <alignment vertical="top"/>
    </xf>
    <xf numFmtId="0" fontId="31" fillId="0" borderId="0" xfId="4" applyFont="1" applyAlignment="1">
      <alignment vertical="top"/>
    </xf>
    <xf numFmtId="3" fontId="19" fillId="0" borderId="9" xfId="2" applyNumberFormat="1" applyFont="1" applyBorder="1" applyAlignment="1">
      <alignment vertical="top"/>
    </xf>
    <xf numFmtId="0" fontId="31" fillId="0" borderId="0" xfId="2" applyFont="1" applyAlignment="1">
      <alignment horizontal="left" vertical="top" indent="1"/>
    </xf>
    <xf numFmtId="0" fontId="19" fillId="0" borderId="6" xfId="5" applyFont="1" applyBorder="1" applyAlignment="1">
      <alignment vertical="top"/>
    </xf>
    <xf numFmtId="0" fontId="19" fillId="0" borderId="11" xfId="5" applyFont="1" applyBorder="1" applyAlignment="1">
      <alignment vertical="top"/>
    </xf>
    <xf numFmtId="0" fontId="19" fillId="0" borderId="0" xfId="4" applyFont="1" applyAlignment="1">
      <alignment vertical="center"/>
    </xf>
    <xf numFmtId="176" fontId="19" fillId="0" borderId="11" xfId="4" applyNumberFormat="1" applyFont="1" applyBorder="1" applyAlignment="1">
      <alignment vertical="top"/>
    </xf>
    <xf numFmtId="176" fontId="19" fillId="0" borderId="13" xfId="4" applyNumberFormat="1" applyFont="1" applyBorder="1" applyAlignment="1">
      <alignment vertical="top"/>
    </xf>
    <xf numFmtId="0" fontId="13" fillId="0" borderId="1" xfId="4" applyFont="1" applyBorder="1" applyAlignment="1">
      <alignment vertical="top" wrapText="1"/>
    </xf>
    <xf numFmtId="176" fontId="19" fillId="0" borderId="6" xfId="4" applyNumberFormat="1" applyFont="1" applyBorder="1" applyAlignment="1">
      <alignment vertical="top"/>
    </xf>
    <xf numFmtId="176" fontId="19" fillId="0" borderId="4" xfId="4" applyNumberFormat="1" applyFont="1" applyBorder="1" applyAlignment="1">
      <alignment vertical="top"/>
    </xf>
    <xf numFmtId="0" fontId="24" fillId="0" borderId="0" xfId="4" applyFont="1" applyAlignment="1">
      <alignment vertical="top"/>
    </xf>
    <xf numFmtId="0" fontId="13" fillId="0" borderId="1" xfId="4" applyFont="1" applyBorder="1" applyAlignment="1">
      <alignment horizontal="left" vertical="top" wrapText="1"/>
    </xf>
    <xf numFmtId="0" fontId="19" fillId="0" borderId="0" xfId="2" applyFont="1" applyAlignment="1">
      <alignment vertical="center"/>
    </xf>
    <xf numFmtId="176" fontId="19" fillId="0" borderId="11" xfId="2" applyNumberFormat="1" applyFont="1" applyBorder="1" applyAlignment="1">
      <alignment vertical="top"/>
    </xf>
    <xf numFmtId="176" fontId="19" fillId="0" borderId="13" xfId="2" applyNumberFormat="1" applyFont="1" applyBorder="1" applyAlignment="1">
      <alignment vertical="top"/>
    </xf>
    <xf numFmtId="176" fontId="24" fillId="0" borderId="6" xfId="2" applyNumberFormat="1" applyFont="1" applyBorder="1" applyAlignment="1">
      <alignment vertical="top"/>
    </xf>
    <xf numFmtId="0" fontId="24" fillId="0" borderId="0" xfId="2" applyFont="1" applyAlignment="1">
      <alignment vertical="top"/>
    </xf>
    <xf numFmtId="176" fontId="19" fillId="0" borderId="6" xfId="2" applyNumberFormat="1" applyFont="1" applyBorder="1" applyAlignment="1">
      <alignment vertical="top"/>
    </xf>
    <xf numFmtId="176" fontId="19" fillId="0" borderId="4" xfId="2" applyNumberFormat="1" applyFont="1" applyBorder="1" applyAlignment="1">
      <alignment vertical="top"/>
    </xf>
    <xf numFmtId="0" fontId="19" fillId="0" borderId="1" xfId="2" applyFont="1" applyBorder="1" applyAlignment="1">
      <alignment vertical="top"/>
    </xf>
    <xf numFmtId="3" fontId="24" fillId="0" borderId="3" xfId="2" applyNumberFormat="1" applyFont="1" applyBorder="1" applyAlignment="1">
      <alignment vertical="top"/>
    </xf>
    <xf numFmtId="3" fontId="24" fillId="0" borderId="17" xfId="2" applyNumberFormat="1" applyFont="1" applyBorder="1" applyAlignment="1">
      <alignment vertical="top"/>
    </xf>
    <xf numFmtId="0" fontId="23" fillId="0" borderId="25" xfId="5" applyNumberFormat="1" applyFont="1" applyBorder="1" applyAlignment="1">
      <alignment vertical="top" wrapText="1"/>
    </xf>
    <xf numFmtId="0" fontId="19" fillId="0" borderId="25" xfId="5" applyFont="1" applyBorder="1" applyAlignment="1">
      <alignment horizontal="center" vertical="distributed" wrapText="1"/>
    </xf>
    <xf numFmtId="0" fontId="19" fillId="0" borderId="6" xfId="5" applyFont="1" applyBorder="1" applyAlignment="1">
      <alignment horizontal="center" vertical="distributed" wrapText="1"/>
    </xf>
    <xf numFmtId="0" fontId="24" fillId="0" borderId="17" xfId="5" applyNumberFormat="1" applyFont="1" applyBorder="1" applyAlignment="1">
      <alignment vertical="top" wrapText="1"/>
    </xf>
    <xf numFmtId="176" fontId="24" fillId="0" borderId="1" xfId="5" applyNumberFormat="1" applyFont="1" applyBorder="1" applyAlignment="1">
      <alignment vertical="top"/>
    </xf>
    <xf numFmtId="176" fontId="19" fillId="0" borderId="1" xfId="5" applyNumberFormat="1" applyFont="1" applyBorder="1" applyAlignment="1">
      <alignment vertical="top"/>
    </xf>
    <xf numFmtId="176" fontId="24" fillId="0" borderId="19" xfId="5" applyNumberFormat="1" applyFont="1" applyBorder="1" applyAlignment="1">
      <alignment vertical="top"/>
    </xf>
    <xf numFmtId="176" fontId="19" fillId="0" borderId="6" xfId="5" applyNumberFormat="1" applyFont="1" applyBorder="1" applyAlignment="1">
      <alignment horizontal="center" vertical="top"/>
    </xf>
    <xf numFmtId="0" fontId="13" fillId="0" borderId="2" xfId="5" applyFont="1" applyBorder="1" applyAlignment="1">
      <alignment horizontal="center" vertical="center"/>
    </xf>
    <xf numFmtId="0" fontId="13" fillId="0" borderId="2" xfId="5" applyFont="1" applyBorder="1" applyAlignment="1">
      <alignment horizontal="center" vertical="distributed"/>
    </xf>
    <xf numFmtId="4" fontId="13" fillId="0" borderId="1" xfId="5" applyNumberFormat="1" applyFont="1" applyBorder="1" applyAlignment="1">
      <alignment vertical="top"/>
    </xf>
    <xf numFmtId="4" fontId="19" fillId="0" borderId="1" xfId="5" applyNumberFormat="1" applyFont="1" applyBorder="1" applyAlignment="1">
      <alignment vertical="top"/>
    </xf>
    <xf numFmtId="3" fontId="19" fillId="0" borderId="3" xfId="5" applyNumberFormat="1" applyFont="1" applyBorder="1" applyAlignment="1">
      <alignment vertical="top"/>
    </xf>
    <xf numFmtId="0" fontId="13" fillId="0" borderId="30" xfId="3" applyFont="1" applyBorder="1" applyAlignment="1">
      <alignment horizontal="center" vertical="center" wrapText="1" justifyLastLine="1"/>
    </xf>
    <xf numFmtId="0" fontId="13" fillId="0" borderId="4" xfId="3" applyFont="1" applyBorder="1" applyAlignment="1">
      <alignment vertical="top" wrapText="1"/>
    </xf>
    <xf numFmtId="4" fontId="41" fillId="0" borderId="1" xfId="5" applyNumberFormat="1" applyFont="1" applyBorder="1" applyAlignment="1">
      <alignment vertical="top"/>
    </xf>
    <xf numFmtId="3" fontId="13" fillId="0" borderId="4" xfId="5" applyNumberFormat="1" applyFont="1" applyBorder="1" applyAlignment="1">
      <alignment vertical="top" wrapText="1"/>
    </xf>
    <xf numFmtId="0" fontId="13" fillId="0" borderId="0" xfId="5" applyFont="1" applyFill="1" applyAlignment="1">
      <alignment horizontal="right" vertical="top"/>
    </xf>
    <xf numFmtId="0" fontId="19" fillId="0" borderId="13" xfId="5" applyFont="1" applyFill="1" applyBorder="1" applyAlignment="1">
      <alignment vertical="top"/>
    </xf>
    <xf numFmtId="3" fontId="19" fillId="0" borderId="4" xfId="5" applyNumberFormat="1" applyFont="1" applyFill="1" applyBorder="1" applyAlignment="1">
      <alignment vertical="top"/>
    </xf>
    <xf numFmtId="0" fontId="19" fillId="0" borderId="4" xfId="0" applyFont="1" applyFill="1" applyBorder="1" applyAlignment="1">
      <alignment vertical="top"/>
    </xf>
    <xf numFmtId="0" fontId="19" fillId="0" borderId="4" xfId="5" applyFont="1" applyFill="1" applyBorder="1" applyAlignment="1">
      <alignment vertical="top"/>
    </xf>
    <xf numFmtId="3" fontId="19" fillId="0" borderId="17" xfId="5" applyNumberFormat="1" applyFont="1" applyFill="1" applyBorder="1" applyAlignment="1">
      <alignment vertical="top"/>
    </xf>
    <xf numFmtId="0" fontId="19" fillId="0" borderId="0" xfId="5" applyFont="1" applyFill="1" applyAlignment="1">
      <alignment vertical="top"/>
    </xf>
    <xf numFmtId="0" fontId="9" fillId="0" borderId="0" xfId="5" applyFont="1" applyFill="1" applyAlignment="1">
      <alignment vertical="top"/>
    </xf>
    <xf numFmtId="0" fontId="20" fillId="0" borderId="0" xfId="5" applyFont="1" applyFill="1" applyAlignment="1">
      <alignment vertical="top"/>
    </xf>
    <xf numFmtId="0" fontId="13" fillId="0" borderId="30" xfId="5" applyFont="1" applyFill="1" applyBorder="1" applyAlignment="1">
      <alignment horizontal="center" vertical="center"/>
    </xf>
    <xf numFmtId="0" fontId="13" fillId="0" borderId="2" xfId="5" applyFont="1" applyFill="1" applyBorder="1" applyAlignment="1">
      <alignment horizontal="center" vertical="center"/>
    </xf>
    <xf numFmtId="0" fontId="13" fillId="0" borderId="5" xfId="5" applyFont="1" applyFill="1" applyBorder="1" applyAlignment="1">
      <alignment horizontal="center" vertical="center"/>
    </xf>
    <xf numFmtId="0" fontId="19" fillId="0" borderId="9" xfId="5" applyFont="1" applyFill="1" applyBorder="1" applyAlignment="1">
      <alignment horizontal="distributed" vertical="center"/>
    </xf>
    <xf numFmtId="0" fontId="19" fillId="0" borderId="0" xfId="5" applyFont="1" applyFill="1" applyBorder="1" applyAlignment="1">
      <alignment horizontal="distributed" vertical="center"/>
    </xf>
    <xf numFmtId="0" fontId="19" fillId="0" borderId="13" xfId="0" applyFont="1" applyFill="1" applyBorder="1" applyAlignment="1">
      <alignment vertical="top" wrapText="1"/>
    </xf>
    <xf numFmtId="0" fontId="13" fillId="0" borderId="1" xfId="5" applyFont="1" applyFill="1" applyBorder="1" applyAlignment="1">
      <alignment vertical="top" wrapText="1"/>
    </xf>
    <xf numFmtId="176" fontId="19" fillId="0" borderId="0" xfId="5" applyNumberFormat="1" applyFont="1" applyFill="1" applyBorder="1" applyAlignment="1">
      <alignment vertical="top" wrapText="1"/>
    </xf>
    <xf numFmtId="0" fontId="24" fillId="0" borderId="0" xfId="5" applyFont="1" applyFill="1" applyAlignment="1">
      <alignment vertical="top"/>
    </xf>
    <xf numFmtId="0" fontId="19" fillId="0" borderId="1" xfId="5" applyFont="1" applyFill="1" applyBorder="1" applyAlignment="1">
      <alignment vertical="top" wrapText="1"/>
    </xf>
    <xf numFmtId="0" fontId="19" fillId="0" borderId="4" xfId="0" applyFont="1" applyFill="1" applyBorder="1" applyAlignment="1">
      <alignment vertical="top" wrapText="1"/>
    </xf>
    <xf numFmtId="0" fontId="31" fillId="0" borderId="0" xfId="5" applyFont="1" applyFill="1" applyAlignment="1">
      <alignment vertical="top"/>
    </xf>
    <xf numFmtId="3" fontId="38" fillId="0" borderId="3" xfId="5" applyNumberFormat="1" applyFont="1" applyFill="1" applyBorder="1" applyAlignment="1">
      <alignment vertical="top" wrapText="1"/>
    </xf>
    <xf numFmtId="10" fontId="19" fillId="0" borderId="0" xfId="5" applyNumberFormat="1" applyFont="1" applyAlignment="1">
      <alignment horizontal="center" vertical="top"/>
    </xf>
    <xf numFmtId="10" fontId="19" fillId="0" borderId="11" xfId="0" applyNumberFormat="1" applyFont="1" applyBorder="1" applyAlignment="1">
      <alignment horizontal="center" vertical="center"/>
    </xf>
    <xf numFmtId="10" fontId="19" fillId="0" borderId="6" xfId="5" applyNumberFormat="1" applyFont="1" applyBorder="1" applyAlignment="1">
      <alignment horizontal="center" vertical="top"/>
    </xf>
    <xf numFmtId="10" fontId="24" fillId="0" borderId="3" xfId="5" applyNumberFormat="1" applyFont="1" applyBorder="1" applyAlignment="1">
      <alignment horizontal="center" vertical="top"/>
    </xf>
    <xf numFmtId="10" fontId="13" fillId="0" borderId="2" xfId="5" applyNumberFormat="1" applyFont="1" applyBorder="1" applyAlignment="1">
      <alignment horizontal="center" vertical="center" wrapText="1"/>
    </xf>
    <xf numFmtId="10" fontId="19" fillId="0" borderId="6" xfId="5" applyNumberFormat="1" applyFont="1" applyBorder="1" applyAlignment="1">
      <alignment horizontal="right" vertical="top"/>
    </xf>
    <xf numFmtId="10" fontId="24" fillId="0" borderId="6" xfId="5" applyNumberFormat="1" applyFont="1" applyBorder="1" applyAlignment="1">
      <alignment horizontal="center" vertical="top"/>
    </xf>
    <xf numFmtId="176" fontId="31" fillId="0" borderId="0" xfId="2" applyNumberFormat="1" applyFont="1" applyAlignment="1">
      <alignment vertical="top"/>
    </xf>
    <xf numFmtId="176" fontId="13" fillId="0" borderId="6" xfId="4" applyNumberFormat="1" applyFont="1" applyBorder="1" applyAlignment="1">
      <alignment horizontal="center" vertical="top"/>
    </xf>
    <xf numFmtId="176" fontId="19" fillId="0" borderId="12" xfId="2" applyNumberFormat="1" applyFont="1" applyBorder="1" applyAlignment="1">
      <alignment vertical="top"/>
    </xf>
    <xf numFmtId="176" fontId="24" fillId="0" borderId="21" xfId="2" applyNumberFormat="1" applyFont="1" applyBorder="1" applyAlignment="1">
      <alignment vertical="top"/>
    </xf>
    <xf numFmtId="176" fontId="19" fillId="0" borderId="21" xfId="2" applyNumberFormat="1" applyFont="1" applyBorder="1" applyAlignment="1">
      <alignment vertical="top"/>
    </xf>
    <xf numFmtId="0" fontId="37" fillId="0" borderId="6" xfId="5" applyFont="1" applyFill="1" applyBorder="1" applyAlignment="1">
      <alignment horizontal="center" vertical="top" wrapText="1"/>
    </xf>
    <xf numFmtId="0" fontId="38" fillId="0" borderId="3" xfId="5" applyFont="1" applyFill="1" applyBorder="1" applyAlignment="1">
      <alignment horizontal="center" vertical="top" wrapText="1"/>
    </xf>
    <xf numFmtId="3" fontId="38" fillId="0" borderId="17" xfId="5" applyNumberFormat="1" applyFont="1" applyFill="1" applyBorder="1" applyAlignment="1">
      <alignment vertical="top" wrapText="1"/>
    </xf>
    <xf numFmtId="0" fontId="14" fillId="0" borderId="0" xfId="3" applyFont="1" applyAlignment="1">
      <alignment horizontal="left" vertical="top"/>
    </xf>
    <xf numFmtId="0" fontId="46" fillId="0" borderId="0" xfId="3" applyFont="1" applyAlignment="1">
      <alignment vertical="top"/>
    </xf>
    <xf numFmtId="0" fontId="21" fillId="0" borderId="0" xfId="2" applyFont="1" applyFill="1" applyBorder="1" applyAlignment="1">
      <alignment vertical="top"/>
    </xf>
    <xf numFmtId="0" fontId="25" fillId="0" borderId="0" xfId="2" applyFont="1" applyAlignment="1">
      <alignment vertical="center"/>
    </xf>
    <xf numFmtId="0" fontId="47" fillId="0" borderId="6" xfId="5" applyFont="1" applyFill="1" applyBorder="1" applyAlignment="1">
      <alignment vertical="top" wrapText="1"/>
    </xf>
    <xf numFmtId="0" fontId="47" fillId="0" borderId="6" xfId="3" applyFont="1" applyBorder="1" applyAlignment="1">
      <alignment vertical="top"/>
    </xf>
    <xf numFmtId="0" fontId="47" fillId="0" borderId="19" xfId="5" applyFont="1" applyBorder="1" applyAlignment="1">
      <alignment horizontal="center" vertical="top"/>
    </xf>
    <xf numFmtId="0" fontId="47" fillId="0" borderId="1" xfId="5" applyNumberFormat="1" applyFont="1" applyBorder="1" applyAlignment="1">
      <alignment vertical="top" wrapText="1"/>
    </xf>
    <xf numFmtId="0" fontId="47" fillId="0" borderId="25" xfId="5" applyNumberFormat="1" applyFont="1" applyBorder="1" applyAlignment="1">
      <alignment vertical="top" wrapText="1"/>
    </xf>
    <xf numFmtId="0" fontId="47" fillId="0" borderId="25" xfId="5" applyNumberFormat="1" applyFont="1" applyFill="1" applyBorder="1" applyAlignment="1">
      <alignment vertical="top" wrapText="1"/>
    </xf>
    <xf numFmtId="3" fontId="47" fillId="0" borderId="3" xfId="5" applyNumberFormat="1" applyFont="1" applyBorder="1" applyAlignment="1">
      <alignment horizontal="center" vertical="top"/>
    </xf>
    <xf numFmtId="0" fontId="47" fillId="0" borderId="1" xfId="2" applyFont="1" applyBorder="1" applyAlignment="1">
      <alignment vertical="top"/>
    </xf>
    <xf numFmtId="0" fontId="47" fillId="0" borderId="6" xfId="5" applyFont="1" applyFill="1" applyBorder="1" applyAlignment="1">
      <alignment vertical="top"/>
    </xf>
    <xf numFmtId="0" fontId="9" fillId="0" borderId="0" xfId="3" applyFont="1" applyFill="1" applyBorder="1" applyAlignment="1">
      <alignment vertical="top"/>
    </xf>
    <xf numFmtId="0" fontId="20" fillId="0" borderId="0" xfId="3" applyFont="1" applyFill="1" applyBorder="1" applyAlignment="1">
      <alignment vertical="top"/>
    </xf>
    <xf numFmtId="0" fontId="29" fillId="0" borderId="0" xfId="3" applyFont="1" applyFill="1" applyBorder="1" applyAlignment="1">
      <alignment vertical="top"/>
    </xf>
    <xf numFmtId="0" fontId="29" fillId="0" borderId="0" xfId="3" applyFont="1" applyFill="1" applyBorder="1" applyAlignment="1">
      <alignment vertical="center" wrapText="1"/>
    </xf>
    <xf numFmtId="0" fontId="29" fillId="0" borderId="34" xfId="3" applyFont="1" applyFill="1" applyBorder="1" applyAlignment="1">
      <alignment horizontal="left" vertical="center" wrapText="1"/>
    </xf>
    <xf numFmtId="0" fontId="29" fillId="0" borderId="0" xfId="3" applyFont="1" applyFill="1" applyBorder="1" applyAlignment="1">
      <alignment horizontal="left" vertical="center" wrapText="1"/>
    </xf>
    <xf numFmtId="0" fontId="19" fillId="0" borderId="0" xfId="3" applyFont="1" applyFill="1" applyBorder="1" applyAlignment="1">
      <alignment vertical="top"/>
    </xf>
    <xf numFmtId="3" fontId="47" fillId="0" borderId="4" xfId="5" applyNumberFormat="1" applyFont="1" applyBorder="1" applyAlignment="1">
      <alignment vertical="top" wrapText="1"/>
    </xf>
    <xf numFmtId="0" fontId="47" fillId="0" borderId="21" xfId="2" applyFont="1" applyBorder="1" applyAlignment="1">
      <alignment vertical="top"/>
    </xf>
    <xf numFmtId="0" fontId="47" fillId="0" borderId="21" xfId="2" applyFont="1" applyFill="1" applyBorder="1" applyAlignment="1">
      <alignment vertical="top"/>
    </xf>
    <xf numFmtId="0" fontId="13" fillId="0" borderId="21" xfId="2" applyFont="1" applyFill="1" applyBorder="1" applyAlignment="1">
      <alignment vertical="top"/>
    </xf>
    <xf numFmtId="0" fontId="13" fillId="0" borderId="21" xfId="2" applyFont="1" applyFill="1" applyBorder="1" applyAlignment="1">
      <alignment vertical="top" shrinkToFit="1"/>
    </xf>
    <xf numFmtId="0" fontId="13" fillId="0" borderId="6" xfId="2" applyFont="1" applyFill="1" applyBorder="1" applyAlignment="1">
      <alignment vertical="top"/>
    </xf>
    <xf numFmtId="0" fontId="13" fillId="0" borderId="21" xfId="2" applyFont="1" applyBorder="1" applyAlignment="1">
      <alignment vertical="top"/>
    </xf>
    <xf numFmtId="0" fontId="47" fillId="0" borderId="6" xfId="2" applyFont="1" applyBorder="1" applyAlignment="1">
      <alignment vertical="center"/>
    </xf>
    <xf numFmtId="0" fontId="47" fillId="0" borderId="6" xfId="2" applyFont="1" applyBorder="1" applyAlignment="1">
      <alignment vertical="top"/>
    </xf>
    <xf numFmtId="0" fontId="13" fillId="0" borderId="6" xfId="2" applyFont="1" applyBorder="1" applyAlignment="1">
      <alignment vertical="top"/>
    </xf>
    <xf numFmtId="0" fontId="17" fillId="0" borderId="21" xfId="2" applyFont="1" applyBorder="1" applyAlignment="1">
      <alignment horizontal="center" vertical="top"/>
    </xf>
    <xf numFmtId="0" fontId="19" fillId="0" borderId="11" xfId="2" applyFont="1" applyBorder="1" applyAlignment="1">
      <alignment vertical="top"/>
    </xf>
    <xf numFmtId="0" fontId="19" fillId="0" borderId="13" xfId="2" applyFont="1" applyBorder="1" applyAlignment="1">
      <alignment vertical="top"/>
    </xf>
    <xf numFmtId="3" fontId="24" fillId="0" borderId="6" xfId="2" applyNumberFormat="1" applyFont="1" applyBorder="1" applyAlignment="1">
      <alignment vertical="top"/>
    </xf>
    <xf numFmtId="3" fontId="24" fillId="0" borderId="4" xfId="2" applyNumberFormat="1" applyFont="1" applyBorder="1" applyAlignment="1">
      <alignment vertical="top"/>
    </xf>
    <xf numFmtId="3" fontId="24" fillId="0" borderId="6" xfId="2" applyNumberFormat="1" applyFont="1" applyFill="1" applyBorder="1" applyAlignment="1">
      <alignment vertical="top"/>
    </xf>
    <xf numFmtId="3" fontId="19" fillId="0" borderId="6" xfId="2" applyNumberFormat="1" applyFont="1" applyFill="1" applyBorder="1" applyAlignment="1">
      <alignment vertical="top"/>
    </xf>
    <xf numFmtId="3" fontId="19" fillId="0" borderId="4" xfId="2" applyNumberFormat="1" applyFont="1" applyBorder="1" applyAlignment="1">
      <alignment vertical="top"/>
    </xf>
    <xf numFmtId="3" fontId="19" fillId="0" borderId="6" xfId="2" applyNumberFormat="1" applyFont="1" applyBorder="1" applyAlignment="1">
      <alignment vertical="top"/>
    </xf>
    <xf numFmtId="3" fontId="24" fillId="0" borderId="6" xfId="2" applyNumberFormat="1" applyFont="1" applyBorder="1" applyAlignment="1">
      <alignment vertical="center"/>
    </xf>
    <xf numFmtId="3" fontId="24" fillId="0" borderId="4" xfId="2" applyNumberFormat="1" applyFont="1" applyBorder="1" applyAlignment="1">
      <alignment vertical="center"/>
    </xf>
    <xf numFmtId="178" fontId="24" fillId="0" borderId="25" xfId="5" applyNumberFormat="1" applyFont="1" applyFill="1" applyBorder="1" applyAlignment="1">
      <alignment horizontal="right" vertical="top"/>
    </xf>
    <xf numFmtId="4" fontId="41" fillId="0" borderId="19" xfId="5" applyNumberFormat="1" applyFont="1" applyBorder="1" applyAlignment="1">
      <alignment vertical="top"/>
    </xf>
    <xf numFmtId="3" fontId="19" fillId="0" borderId="25" xfId="2" applyNumberFormat="1" applyFont="1" applyFill="1" applyBorder="1" applyAlignment="1">
      <alignment vertical="top"/>
    </xf>
    <xf numFmtId="3" fontId="24" fillId="0" borderId="25" xfId="2" applyNumberFormat="1" applyFont="1" applyFill="1" applyBorder="1" applyAlignment="1">
      <alignment vertical="top"/>
    </xf>
    <xf numFmtId="176" fontId="13" fillId="0" borderId="6" xfId="5" applyNumberFormat="1" applyFont="1" applyBorder="1" applyAlignment="1">
      <alignment vertical="top" wrapText="1"/>
    </xf>
    <xf numFmtId="0" fontId="47" fillId="0" borderId="6" xfId="2" applyFont="1" applyFill="1" applyBorder="1" applyAlignment="1">
      <alignment vertical="top"/>
    </xf>
    <xf numFmtId="0" fontId="29" fillId="0" borderId="0" xfId="5" applyFont="1" applyFill="1" applyAlignment="1">
      <alignment horizontal="center"/>
    </xf>
    <xf numFmtId="0" fontId="47" fillId="0" borderId="19" xfId="5" applyFont="1" applyFill="1" applyBorder="1" applyAlignment="1">
      <alignment horizontal="center" vertical="center" wrapText="1"/>
    </xf>
    <xf numFmtId="176" fontId="24" fillId="0" borderId="3" xfId="5" applyNumberFormat="1" applyFont="1" applyFill="1" applyBorder="1" applyAlignment="1">
      <alignment vertical="center"/>
    </xf>
    <xf numFmtId="0" fontId="19" fillId="0" borderId="17" xfId="0" applyFont="1" applyFill="1" applyBorder="1" applyAlignment="1">
      <alignment vertical="center" wrapText="1"/>
    </xf>
    <xf numFmtId="41" fontId="19" fillId="0" borderId="1" xfId="5" applyNumberFormat="1" applyFont="1" applyFill="1" applyBorder="1" applyAlignment="1">
      <alignment vertical="top"/>
    </xf>
    <xf numFmtId="0" fontId="47" fillId="0" borderId="6" xfId="2" applyFont="1" applyBorder="1" applyAlignment="1">
      <alignment horizontal="center" vertical="center"/>
    </xf>
    <xf numFmtId="0" fontId="29" fillId="0" borderId="0" xfId="2" applyFont="1" applyBorder="1" applyAlignment="1">
      <alignment vertical="center"/>
    </xf>
    <xf numFmtId="0" fontId="15" fillId="0" borderId="25" xfId="0" applyFont="1" applyFill="1" applyBorder="1" applyAlignment="1">
      <alignment horizontal="center" vertical="center" wrapText="1"/>
    </xf>
    <xf numFmtId="176" fontId="24" fillId="0" borderId="1" xfId="3" applyNumberFormat="1" applyFont="1" applyBorder="1" applyAlignment="1">
      <alignment vertical="top"/>
    </xf>
    <xf numFmtId="180" fontId="24" fillId="0" borderId="25" xfId="3" applyNumberFormat="1" applyFont="1" applyBorder="1" applyAlignment="1">
      <alignment vertical="top"/>
    </xf>
    <xf numFmtId="176" fontId="19" fillId="0" borderId="1" xfId="3" applyNumberFormat="1" applyFont="1" applyBorder="1" applyAlignment="1">
      <alignment vertical="top"/>
    </xf>
    <xf numFmtId="180" fontId="19" fillId="0" borderId="25" xfId="3" applyNumberFormat="1" applyFont="1" applyBorder="1" applyAlignment="1">
      <alignment vertical="top"/>
    </xf>
    <xf numFmtId="0" fontId="19" fillId="0" borderId="25" xfId="3" applyFont="1" applyBorder="1" applyAlignment="1">
      <alignment vertical="top"/>
    </xf>
    <xf numFmtId="0" fontId="27" fillId="0" borderId="0" xfId="3" applyFont="1" applyFill="1" applyAlignment="1">
      <alignment horizontal="center" vertical="top"/>
    </xf>
    <xf numFmtId="0" fontId="11" fillId="0" borderId="0" xfId="3" applyFont="1" applyFill="1" applyAlignment="1">
      <alignment horizontal="center" vertical="top"/>
    </xf>
    <xf numFmtId="0" fontId="62" fillId="0" borderId="4" xfId="3" applyFont="1" applyBorder="1" applyAlignment="1">
      <alignment vertical="top" wrapText="1"/>
    </xf>
    <xf numFmtId="0" fontId="13" fillId="0" borderId="6" xfId="2" applyFont="1" applyFill="1" applyBorder="1" applyAlignment="1">
      <alignment vertical="top" shrinkToFit="1"/>
    </xf>
    <xf numFmtId="0" fontId="15" fillId="0" borderId="0" xfId="3" applyFont="1" applyAlignment="1">
      <alignment vertical="top"/>
    </xf>
    <xf numFmtId="179" fontId="19" fillId="0" borderId="0" xfId="5" applyNumberFormat="1" applyFont="1" applyFill="1" applyAlignment="1">
      <alignment vertical="top"/>
    </xf>
    <xf numFmtId="0" fontId="29" fillId="0" borderId="0" xfId="5" applyFont="1" applyFill="1" applyAlignment="1">
      <alignment vertical="center"/>
    </xf>
    <xf numFmtId="3" fontId="19" fillId="0" borderId="9" xfId="5" applyNumberFormat="1" applyFont="1" applyFill="1" applyBorder="1" applyAlignment="1">
      <alignment vertical="top"/>
    </xf>
    <xf numFmtId="0" fontId="19" fillId="0" borderId="10" xfId="5" applyFont="1" applyFill="1" applyBorder="1" applyAlignment="1">
      <alignment vertical="top"/>
    </xf>
    <xf numFmtId="176" fontId="24" fillId="0" borderId="1" xfId="5" applyNumberFormat="1" applyFont="1" applyFill="1" applyBorder="1" applyAlignment="1">
      <alignment vertical="top" wrapText="1"/>
    </xf>
    <xf numFmtId="0" fontId="47" fillId="0" borderId="25" xfId="5" applyFont="1" applyFill="1" applyBorder="1" applyAlignment="1">
      <alignment vertical="top"/>
    </xf>
    <xf numFmtId="176" fontId="24" fillId="0" borderId="4" xfId="5" applyNumberFormat="1" applyFont="1" applyFill="1" applyBorder="1" applyAlignment="1">
      <alignment vertical="top" wrapText="1"/>
    </xf>
    <xf numFmtId="176" fontId="19" fillId="0" borderId="1" xfId="5" applyNumberFormat="1" applyFont="1" applyFill="1" applyBorder="1" applyAlignment="1">
      <alignment vertical="top" wrapText="1"/>
    </xf>
    <xf numFmtId="0" fontId="13" fillId="0" borderId="25" xfId="5" applyFont="1" applyFill="1" applyBorder="1" applyAlignment="1">
      <alignment vertical="top"/>
    </xf>
    <xf numFmtId="176" fontId="19" fillId="0" borderId="4" xfId="5" applyNumberFormat="1" applyFont="1" applyFill="1" applyBorder="1" applyAlignment="1">
      <alignment vertical="top" wrapText="1"/>
    </xf>
    <xf numFmtId="176" fontId="19" fillId="0" borderId="1" xfId="5" applyNumberFormat="1" applyFont="1" applyFill="1" applyBorder="1" applyAlignment="1">
      <alignment vertical="center" wrapText="1"/>
    </xf>
    <xf numFmtId="0" fontId="13" fillId="0" borderId="25" xfId="5" applyFont="1" applyFill="1" applyBorder="1" applyAlignment="1">
      <alignment vertical="center"/>
    </xf>
    <xf numFmtId="176" fontId="19" fillId="0" borderId="4" xfId="5" applyNumberFormat="1" applyFont="1" applyFill="1" applyBorder="1" applyAlignment="1">
      <alignment vertical="center" wrapText="1"/>
    </xf>
    <xf numFmtId="179" fontId="47" fillId="0" borderId="18" xfId="5" applyNumberFormat="1" applyFont="1" applyFill="1" applyBorder="1" applyAlignment="1">
      <alignment horizontal="center" vertical="center"/>
    </xf>
    <xf numFmtId="179" fontId="24" fillId="0" borderId="17" xfId="5" applyNumberFormat="1" applyFont="1" applyFill="1" applyBorder="1" applyAlignment="1">
      <alignment vertical="center" wrapText="1"/>
    </xf>
    <xf numFmtId="0" fontId="24" fillId="0" borderId="0" xfId="5" applyFont="1" applyFill="1" applyAlignment="1">
      <alignment vertical="center"/>
    </xf>
    <xf numFmtId="179" fontId="31" fillId="0" borderId="0" xfId="5" applyNumberFormat="1" applyFont="1" applyFill="1" applyAlignment="1">
      <alignment vertical="top"/>
    </xf>
    <xf numFmtId="43" fontId="31" fillId="0" borderId="0" xfId="6" applyFont="1" applyFill="1" applyAlignment="1">
      <alignment vertical="top"/>
    </xf>
    <xf numFmtId="0" fontId="47" fillId="0" borderId="25" xfId="5" applyFont="1" applyFill="1" applyBorder="1" applyAlignment="1">
      <alignment vertical="top" wrapText="1"/>
    </xf>
    <xf numFmtId="0" fontId="29" fillId="0" borderId="0" xfId="5" applyFont="1" applyFill="1" applyAlignment="1">
      <alignment horizontal="center"/>
    </xf>
    <xf numFmtId="0" fontId="13" fillId="0" borderId="23" xfId="5" applyFont="1" applyFill="1" applyBorder="1" applyAlignment="1">
      <alignment horizontal="center" vertical="center"/>
    </xf>
    <xf numFmtId="0" fontId="13" fillId="0" borderId="28" xfId="5" applyFont="1" applyFill="1" applyBorder="1" applyAlignment="1">
      <alignment horizontal="center" vertical="center"/>
    </xf>
    <xf numFmtId="176" fontId="19" fillId="0" borderId="11" xfId="5" applyNumberFormat="1" applyFont="1" applyFill="1" applyBorder="1" applyAlignment="1">
      <alignment vertical="top"/>
    </xf>
    <xf numFmtId="3" fontId="19" fillId="0" borderId="29" xfId="5" applyNumberFormat="1" applyFont="1" applyFill="1" applyBorder="1" applyAlignment="1">
      <alignment vertical="top"/>
    </xf>
    <xf numFmtId="0" fontId="29" fillId="0" borderId="0" xfId="5" applyFont="1" applyFill="1" applyAlignment="1">
      <alignment vertical="top"/>
    </xf>
    <xf numFmtId="177" fontId="19" fillId="0" borderId="6" xfId="5" applyNumberFormat="1" applyFont="1" applyFill="1" applyBorder="1" applyAlignment="1">
      <alignment horizontal="right" vertical="top"/>
    </xf>
    <xf numFmtId="0" fontId="25" fillId="0" borderId="0" xfId="5" applyFont="1" applyFill="1" applyAlignment="1">
      <alignment vertical="top"/>
    </xf>
    <xf numFmtId="0" fontId="23" fillId="0" borderId="1" xfId="5" applyFont="1" applyFill="1" applyBorder="1" applyAlignment="1">
      <alignment vertical="top" wrapText="1"/>
    </xf>
    <xf numFmtId="177" fontId="24" fillId="0" borderId="6" xfId="5" applyNumberFormat="1" applyFont="1" applyFill="1" applyBorder="1" applyAlignment="1">
      <alignment horizontal="right" vertical="top"/>
    </xf>
    <xf numFmtId="0" fontId="13" fillId="0" borderId="1" xfId="5" applyFont="1" applyFill="1" applyBorder="1" applyAlignment="1">
      <alignment horizontal="left" vertical="top" wrapText="1"/>
    </xf>
    <xf numFmtId="0" fontId="19" fillId="0" borderId="1" xfId="5" applyFont="1" applyFill="1" applyBorder="1" applyAlignment="1">
      <alignment horizontal="left" vertical="top" wrapText="1"/>
    </xf>
    <xf numFmtId="176" fontId="19" fillId="0" borderId="26" xfId="5" applyNumberFormat="1" applyFont="1" applyFill="1" applyBorder="1" applyAlignment="1">
      <alignment horizontal="distributed" vertical="top"/>
    </xf>
    <xf numFmtId="176" fontId="19" fillId="0" borderId="26" xfId="5" applyNumberFormat="1" applyFont="1" applyFill="1" applyBorder="1" applyAlignment="1">
      <alignment vertical="top"/>
    </xf>
    <xf numFmtId="0" fontId="7" fillId="0" borderId="0" xfId="0" applyFont="1" applyFill="1"/>
    <xf numFmtId="0" fontId="47" fillId="0" borderId="19" xfId="5" applyFont="1" applyFill="1" applyBorder="1" applyAlignment="1">
      <alignment horizontal="center" vertical="top" wrapText="1"/>
    </xf>
    <xf numFmtId="176" fontId="24" fillId="0" borderId="3" xfId="5" applyNumberFormat="1" applyFont="1" applyFill="1" applyBorder="1" applyAlignment="1">
      <alignment vertical="top"/>
    </xf>
    <xf numFmtId="176" fontId="24" fillId="0" borderId="27" xfId="5" applyNumberFormat="1" applyFont="1" applyFill="1" applyBorder="1" applyAlignment="1">
      <alignment vertical="top"/>
    </xf>
    <xf numFmtId="41" fontId="19" fillId="0" borderId="4" xfId="2" applyNumberFormat="1" applyFont="1" applyBorder="1" applyAlignment="1">
      <alignment vertical="top"/>
    </xf>
    <xf numFmtId="41" fontId="19" fillId="0" borderId="25" xfId="2" applyNumberFormat="1" applyFont="1" applyFill="1" applyBorder="1" applyAlignment="1">
      <alignment vertical="top"/>
    </xf>
    <xf numFmtId="41" fontId="19" fillId="0" borderId="6" xfId="2" applyNumberFormat="1" applyFont="1" applyFill="1" applyBorder="1" applyAlignment="1">
      <alignment vertical="top"/>
    </xf>
    <xf numFmtId="41" fontId="19" fillId="0" borderId="6" xfId="4" applyNumberFormat="1" applyFont="1" applyBorder="1" applyAlignment="1">
      <alignment vertical="top"/>
    </xf>
    <xf numFmtId="41" fontId="24" fillId="0" borderId="1" xfId="3" applyNumberFormat="1" applyFont="1" applyBorder="1" applyAlignment="1">
      <alignment horizontal="right" vertical="top"/>
    </xf>
    <xf numFmtId="41" fontId="24" fillId="0" borderId="6" xfId="3" applyNumberFormat="1" applyFont="1" applyBorder="1" applyAlignment="1">
      <alignment horizontal="right" vertical="top"/>
    </xf>
    <xf numFmtId="41" fontId="19" fillId="0" borderId="4" xfId="4" applyNumberFormat="1" applyFont="1" applyBorder="1" applyAlignment="1">
      <alignment vertical="top"/>
    </xf>
    <xf numFmtId="41" fontId="24" fillId="0" borderId="6" xfId="5" applyNumberFormat="1" applyFont="1" applyBorder="1" applyAlignment="1">
      <alignment vertical="top"/>
    </xf>
    <xf numFmtId="0" fontId="13" fillId="0" borderId="39" xfId="4" applyFont="1" applyBorder="1" applyAlignment="1">
      <alignment horizontal="center" vertical="center" wrapText="1"/>
    </xf>
    <xf numFmtId="0" fontId="19" fillId="0" borderId="4" xfId="0" applyFont="1" applyFill="1" applyBorder="1" applyAlignment="1">
      <alignment horizontal="justify" vertical="top" wrapText="1"/>
    </xf>
    <xf numFmtId="181" fontId="31" fillId="0" borderId="0" xfId="6" applyNumberFormat="1" applyFont="1" applyAlignment="1">
      <alignment vertical="top"/>
    </xf>
    <xf numFmtId="0" fontId="13" fillId="0" borderId="6" xfId="3" applyFont="1" applyBorder="1" applyAlignment="1">
      <alignment vertical="top" wrapText="1"/>
    </xf>
    <xf numFmtId="41" fontId="19" fillId="0" borderId="6" xfId="3" applyNumberFormat="1" applyFont="1" applyBorder="1" applyAlignment="1">
      <alignment horizontal="right" vertical="top"/>
    </xf>
    <xf numFmtId="41" fontId="19" fillId="0" borderId="1" xfId="3" applyNumberFormat="1" applyFont="1" applyBorder="1" applyAlignment="1">
      <alignment horizontal="right" vertical="top"/>
    </xf>
    <xf numFmtId="0" fontId="58" fillId="0" borderId="0" xfId="3" applyFont="1" applyFill="1" applyAlignment="1">
      <alignment horizontal="center" vertical="top"/>
    </xf>
    <xf numFmtId="176" fontId="13" fillId="0" borderId="21" xfId="5" applyNumberFormat="1" applyFont="1" applyBorder="1" applyAlignment="1">
      <alignment vertical="top" wrapText="1"/>
    </xf>
    <xf numFmtId="0" fontId="59" fillId="0" borderId="0" xfId="5" applyFont="1" applyFill="1" applyBorder="1" applyAlignment="1">
      <alignment horizontal="right" vertical="center"/>
    </xf>
    <xf numFmtId="3" fontId="19" fillId="0" borderId="4" xfId="5" applyNumberFormat="1" applyFont="1" applyFill="1" applyBorder="1" applyAlignment="1">
      <alignment vertical="top" wrapText="1"/>
    </xf>
    <xf numFmtId="3" fontId="14" fillId="0" borderId="4" xfId="5" applyNumberFormat="1" applyFont="1" applyFill="1" applyBorder="1" applyAlignment="1">
      <alignment vertical="top" wrapText="1"/>
    </xf>
    <xf numFmtId="3" fontId="15" fillId="0" borderId="4" xfId="5" applyNumberFormat="1" applyFont="1" applyFill="1" applyBorder="1" applyAlignment="1">
      <alignment vertical="top" wrapText="1"/>
    </xf>
    <xf numFmtId="3" fontId="15" fillId="0" borderId="17" xfId="5" applyNumberFormat="1" applyFont="1" applyFill="1" applyBorder="1" applyAlignment="1">
      <alignment vertical="center" wrapText="1"/>
    </xf>
    <xf numFmtId="0" fontId="20" fillId="0" borderId="0" xfId="8" applyFont="1" applyAlignment="1">
      <alignment vertical="top"/>
    </xf>
    <xf numFmtId="0" fontId="19" fillId="0" borderId="0" xfId="8" applyFont="1" applyAlignment="1">
      <alignment vertical="top"/>
    </xf>
    <xf numFmtId="0" fontId="19" fillId="0" borderId="0" xfId="8" applyFont="1" applyAlignment="1">
      <alignment vertical="center"/>
    </xf>
    <xf numFmtId="0" fontId="13" fillId="0" borderId="15" xfId="8" applyFont="1" applyBorder="1" applyAlignment="1">
      <alignment horizontal="distributed" vertical="center" wrapText="1"/>
    </xf>
    <xf numFmtId="0" fontId="13" fillId="0" borderId="15" xfId="8" applyFont="1" applyBorder="1" applyAlignment="1">
      <alignment horizontal="distributed" vertical="distributed" wrapText="1"/>
    </xf>
    <xf numFmtId="3" fontId="19" fillId="0" borderId="9" xfId="8" applyNumberFormat="1" applyFont="1" applyBorder="1" applyAlignment="1">
      <alignment vertical="top"/>
    </xf>
    <xf numFmtId="176" fontId="19" fillId="0" borderId="11" xfId="8" applyNumberFormat="1" applyFont="1" applyBorder="1" applyAlignment="1">
      <alignment vertical="top"/>
    </xf>
    <xf numFmtId="176" fontId="19" fillId="0" borderId="12" xfId="8" applyNumberFormat="1" applyFont="1" applyBorder="1" applyAlignment="1">
      <alignment vertical="top"/>
    </xf>
    <xf numFmtId="176" fontId="19" fillId="0" borderId="13" xfId="8" applyNumberFormat="1" applyFont="1" applyBorder="1" applyAlignment="1">
      <alignment vertical="top"/>
    </xf>
    <xf numFmtId="3" fontId="65" fillId="0" borderId="6" xfId="9" applyNumberFormat="1" applyFont="1" applyBorder="1" applyAlignment="1">
      <alignment vertical="top"/>
    </xf>
    <xf numFmtId="176" fontId="24" fillId="0" borderId="6" xfId="8" applyNumberFormat="1" applyFont="1" applyBorder="1" applyAlignment="1">
      <alignment vertical="top"/>
    </xf>
    <xf numFmtId="176" fontId="24" fillId="0" borderId="21" xfId="8" applyNumberFormat="1" applyFont="1" applyBorder="1" applyAlignment="1">
      <alignment vertical="top"/>
    </xf>
    <xf numFmtId="176" fontId="24" fillId="0" borderId="4" xfId="8" applyNumberFormat="1" applyFont="1" applyBorder="1" applyAlignment="1">
      <alignment vertical="top"/>
    </xf>
    <xf numFmtId="0" fontId="24" fillId="0" borderId="0" xfId="8" applyFont="1" applyAlignment="1">
      <alignment vertical="top"/>
    </xf>
    <xf numFmtId="0" fontId="64" fillId="0" borderId="1" xfId="8" applyFont="1" applyBorder="1" applyAlignment="1">
      <alignment vertical="top" wrapText="1"/>
    </xf>
    <xf numFmtId="0" fontId="13" fillId="0" borderId="1" xfId="8" applyFont="1" applyBorder="1" applyAlignment="1">
      <alignment vertical="top"/>
    </xf>
    <xf numFmtId="3" fontId="63" fillId="0" borderId="6" xfId="9" applyNumberFormat="1" applyFont="1" applyBorder="1" applyAlignment="1">
      <alignment vertical="top"/>
    </xf>
    <xf numFmtId="176" fontId="19" fillId="0" borderId="6" xfId="8" applyNumberFormat="1" applyFont="1" applyBorder="1" applyAlignment="1">
      <alignment vertical="top"/>
    </xf>
    <xf numFmtId="176" fontId="19" fillId="0" borderId="21" xfId="8" applyNumberFormat="1" applyFont="1" applyBorder="1" applyAlignment="1">
      <alignment vertical="top"/>
    </xf>
    <xf numFmtId="176" fontId="19" fillId="0" borderId="4" xfId="8" applyNumberFormat="1" applyFont="1" applyBorder="1" applyAlignment="1">
      <alignment vertical="top"/>
    </xf>
    <xf numFmtId="0" fontId="13" fillId="0" borderId="1" xfId="8" applyFont="1" applyBorder="1" applyAlignment="1">
      <alignment vertical="top" wrapText="1"/>
    </xf>
    <xf numFmtId="0" fontId="19" fillId="0" borderId="1" xfId="8" applyFont="1" applyBorder="1" applyAlignment="1">
      <alignment vertical="top"/>
    </xf>
    <xf numFmtId="0" fontId="47" fillId="0" borderId="19" xfId="8" applyFont="1" applyBorder="1" applyAlignment="1">
      <alignment horizontal="distributed" vertical="top"/>
    </xf>
    <xf numFmtId="176" fontId="24" fillId="0" borderId="3" xfId="8" applyNumberFormat="1" applyFont="1" applyBorder="1" applyAlignment="1">
      <alignment vertical="top"/>
    </xf>
    <xf numFmtId="176" fontId="24" fillId="0" borderId="16" xfId="8" applyNumberFormat="1" applyFont="1" applyBorder="1" applyAlignment="1">
      <alignment vertical="top"/>
    </xf>
    <xf numFmtId="176" fontId="24" fillId="0" borderId="17" xfId="8" applyNumberFormat="1" applyFont="1" applyBorder="1" applyAlignment="1">
      <alignment vertical="top"/>
    </xf>
    <xf numFmtId="0" fontId="19" fillId="0" borderId="0" xfId="7" applyFont="1">
      <alignment vertical="center"/>
    </xf>
    <xf numFmtId="0" fontId="31" fillId="0" borderId="0" xfId="8" applyFont="1" applyAlignment="1">
      <alignment horizontal="left" vertical="top" indent="1"/>
    </xf>
    <xf numFmtId="0" fontId="31" fillId="0" borderId="0" xfId="8" applyFont="1" applyAlignment="1">
      <alignment vertical="top"/>
    </xf>
    <xf numFmtId="0" fontId="13" fillId="0" borderId="7" xfId="5" applyFont="1" applyBorder="1" applyAlignment="1">
      <alignment horizontal="center" vertical="distributed" wrapText="1"/>
    </xf>
    <xf numFmtId="10" fontId="13" fillId="0" borderId="7" xfId="5" applyNumberFormat="1" applyFont="1" applyBorder="1" applyAlignment="1">
      <alignment horizontal="center" vertical="center" wrapText="1"/>
    </xf>
    <xf numFmtId="176" fontId="24" fillId="26" borderId="1" xfId="5" applyNumberFormat="1" applyFont="1" applyFill="1" applyBorder="1" applyAlignment="1">
      <alignment vertical="top"/>
    </xf>
    <xf numFmtId="41" fontId="24" fillId="26" borderId="6" xfId="5" applyNumberFormat="1" applyFont="1" applyFill="1" applyBorder="1" applyAlignment="1">
      <alignment vertical="top"/>
    </xf>
    <xf numFmtId="0" fontId="47" fillId="26" borderId="25" xfId="5" applyNumberFormat="1" applyFont="1" applyFill="1" applyBorder="1" applyAlignment="1">
      <alignment vertical="top" wrapText="1"/>
    </xf>
    <xf numFmtId="0" fontId="13" fillId="26" borderId="4" xfId="5" applyNumberFormat="1" applyFont="1" applyFill="1" applyBorder="1" applyAlignment="1">
      <alignment vertical="top" wrapText="1"/>
    </xf>
    <xf numFmtId="176" fontId="24" fillId="26" borderId="6" xfId="5" applyNumberFormat="1" applyFont="1" applyFill="1" applyBorder="1" applyAlignment="1">
      <alignment vertical="top"/>
    </xf>
    <xf numFmtId="176" fontId="19" fillId="26" borderId="1" xfId="5" applyNumberFormat="1" applyFont="1" applyFill="1" applyBorder="1" applyAlignment="1">
      <alignment vertical="top"/>
    </xf>
    <xf numFmtId="176" fontId="19" fillId="26" borderId="6" xfId="5" applyNumberFormat="1" applyFont="1" applyFill="1" applyBorder="1" applyAlignment="1">
      <alignment vertical="top"/>
    </xf>
    <xf numFmtId="0" fontId="13" fillId="26" borderId="6" xfId="5" applyFont="1" applyFill="1" applyBorder="1" applyAlignment="1">
      <alignment vertical="top"/>
    </xf>
    <xf numFmtId="0" fontId="19" fillId="26" borderId="4" xfId="5" applyFont="1" applyFill="1" applyBorder="1" applyAlignment="1">
      <alignment vertical="top"/>
    </xf>
    <xf numFmtId="0" fontId="19" fillId="26" borderId="4" xfId="5" applyNumberFormat="1" applyFont="1" applyFill="1" applyBorder="1" applyAlignment="1">
      <alignment vertical="top" wrapText="1"/>
    </xf>
    <xf numFmtId="0" fontId="13" fillId="26" borderId="25" xfId="5" applyNumberFormat="1" applyFont="1" applyFill="1" applyBorder="1" applyAlignment="1">
      <alignment vertical="top" wrapText="1"/>
    </xf>
    <xf numFmtId="0" fontId="62" fillId="0" borderId="1" xfId="8" applyFont="1" applyBorder="1" applyAlignment="1">
      <alignment vertical="top"/>
    </xf>
    <xf numFmtId="41" fontId="24" fillId="0" borderId="6" xfId="2" applyNumberFormat="1" applyFont="1" applyBorder="1" applyAlignment="1">
      <alignment horizontal="right" vertical="top" indent="1"/>
    </xf>
    <xf numFmtId="0" fontId="14" fillId="0" borderId="30" xfId="5" applyFont="1" applyBorder="1" applyAlignment="1">
      <alignment horizontal="center" vertical="distributed" wrapText="1"/>
    </xf>
    <xf numFmtId="0" fontId="14" fillId="0" borderId="2" xfId="5" applyFont="1" applyBorder="1" applyAlignment="1">
      <alignment horizontal="distributed" vertical="distributed" wrapText="1"/>
    </xf>
    <xf numFmtId="0" fontId="18" fillId="27" borderId="2" xfId="5" applyFont="1" applyFill="1" applyBorder="1" applyAlignment="1">
      <alignment horizontal="distributed" vertical="distributed" wrapText="1"/>
    </xf>
    <xf numFmtId="0" fontId="14" fillId="0" borderId="2" xfId="5" applyFont="1" applyBorder="1" applyAlignment="1">
      <alignment horizontal="center" vertical="distributed" wrapText="1"/>
    </xf>
    <xf numFmtId="0" fontId="14" fillId="0" borderId="5" xfId="5" applyFont="1" applyBorder="1" applyAlignment="1">
      <alignment horizontal="distributed" vertical="distributed" wrapText="1"/>
    </xf>
    <xf numFmtId="0" fontId="29" fillId="0" borderId="0" xfId="5" applyFont="1" applyAlignment="1">
      <alignment horizontal="center" vertical="top"/>
    </xf>
    <xf numFmtId="0" fontId="29" fillId="0" borderId="0" xfId="5" applyFont="1" applyBorder="1" applyAlignment="1">
      <alignment vertical="center"/>
    </xf>
    <xf numFmtId="0" fontId="13" fillId="0" borderId="0" xfId="5" applyFont="1" applyBorder="1" applyAlignment="1">
      <alignment horizontal="right"/>
    </xf>
    <xf numFmtId="0" fontId="29" fillId="0" borderId="0" xfId="5" applyFont="1" applyAlignment="1">
      <alignment horizontal="center" vertical="center"/>
    </xf>
    <xf numFmtId="0" fontId="19" fillId="0" borderId="0" xfId="5" applyFont="1" applyAlignment="1">
      <alignment horizontal="distributed" vertical="distributed" wrapText="1"/>
    </xf>
    <xf numFmtId="0" fontId="30" fillId="0" borderId="0" xfId="5" applyFont="1" applyAlignment="1">
      <alignment horizontal="distributed" vertical="distributed" wrapText="1"/>
    </xf>
    <xf numFmtId="0" fontId="15" fillId="0" borderId="9" xfId="5" applyFont="1" applyBorder="1" applyAlignment="1">
      <alignment vertical="center" wrapText="1"/>
    </xf>
    <xf numFmtId="0" fontId="15" fillId="0" borderId="11" xfId="5" applyFont="1" applyBorder="1" applyAlignment="1">
      <alignment vertical="center" wrapText="1"/>
    </xf>
    <xf numFmtId="0" fontId="15" fillId="0" borderId="12" xfId="5" applyFont="1" applyBorder="1" applyAlignment="1">
      <alignment vertical="center" wrapText="1"/>
    </xf>
    <xf numFmtId="0" fontId="15" fillId="0" borderId="13" xfId="5" applyFont="1" applyBorder="1" applyAlignment="1">
      <alignment vertical="center" wrapText="1"/>
    </xf>
    <xf numFmtId="0" fontId="19" fillId="0" borderId="0" xfId="5" applyFont="1" applyAlignment="1">
      <alignment vertical="center" wrapText="1"/>
    </xf>
    <xf numFmtId="0" fontId="14" fillId="0" borderId="1" xfId="5" applyFont="1" applyBorder="1" applyAlignment="1">
      <alignment vertical="top" wrapText="1"/>
    </xf>
    <xf numFmtId="0" fontId="19" fillId="0" borderId="0" xfId="5" applyFont="1" applyAlignment="1">
      <alignment vertical="top" wrapText="1"/>
    </xf>
    <xf numFmtId="0" fontId="48" fillId="0" borderId="19" xfId="5" applyFont="1" applyBorder="1" applyAlignment="1">
      <alignment horizontal="center" vertical="top" wrapText="1"/>
    </xf>
    <xf numFmtId="3" fontId="33" fillId="0" borderId="3" xfId="5" applyNumberFormat="1" applyFont="1" applyBorder="1" applyAlignment="1">
      <alignment vertical="top" wrapText="1"/>
    </xf>
    <xf numFmtId="0" fontId="25" fillId="0" borderId="0" xfId="2" applyFont="1" applyAlignment="1"/>
    <xf numFmtId="41" fontId="19" fillId="0" borderId="1" xfId="5" applyNumberFormat="1" applyFont="1" applyFill="1" applyBorder="1" applyAlignment="1">
      <alignment horizontal="right" vertical="top" wrapText="1"/>
    </xf>
    <xf numFmtId="0" fontId="19" fillId="0" borderId="20" xfId="2" applyFont="1" applyBorder="1" applyAlignment="1">
      <alignment vertical="top"/>
    </xf>
    <xf numFmtId="0" fontId="47" fillId="0" borderId="3" xfId="2" applyFont="1" applyBorder="1" applyAlignment="1">
      <alignment horizontal="center"/>
    </xf>
    <xf numFmtId="3" fontId="24" fillId="0" borderId="3" xfId="2" applyNumberFormat="1" applyFont="1" applyBorder="1" applyAlignment="1"/>
    <xf numFmtId="3" fontId="24" fillId="0" borderId="27" xfId="2" applyNumberFormat="1" applyFont="1" applyBorder="1" applyAlignment="1"/>
    <xf numFmtId="0" fontId="104" fillId="0" borderId="0" xfId="5" applyFont="1" applyAlignment="1">
      <alignment vertical="top"/>
    </xf>
    <xf numFmtId="193" fontId="63" fillId="0" borderId="6" xfId="6" applyNumberFormat="1" applyFont="1" applyBorder="1" applyAlignment="1">
      <alignment vertical="top"/>
    </xf>
    <xf numFmtId="193" fontId="65" fillId="0" borderId="6" xfId="6" applyNumberFormat="1" applyFont="1" applyBorder="1" applyAlignment="1">
      <alignment vertical="top"/>
    </xf>
    <xf numFmtId="193" fontId="19" fillId="0" borderId="6" xfId="6" applyNumberFormat="1" applyFont="1" applyBorder="1" applyAlignment="1">
      <alignment vertical="top"/>
    </xf>
    <xf numFmtId="193" fontId="65" fillId="0" borderId="6" xfId="6" applyNumberFormat="1" applyFont="1" applyBorder="1" applyAlignment="1">
      <alignment horizontal="right" vertical="top"/>
    </xf>
    <xf numFmtId="3" fontId="31" fillId="0" borderId="0" xfId="2" applyNumberFormat="1" applyFont="1" applyAlignment="1">
      <alignment vertical="top"/>
    </xf>
    <xf numFmtId="0" fontId="19" fillId="0" borderId="11" xfId="5" applyFont="1" applyFill="1" applyBorder="1" applyAlignment="1">
      <alignment vertical="top"/>
    </xf>
    <xf numFmtId="176" fontId="24" fillId="0" borderId="25" xfId="5" applyNumberFormat="1" applyFont="1" applyFill="1" applyBorder="1" applyAlignment="1">
      <alignment vertical="top" wrapText="1"/>
    </xf>
    <xf numFmtId="176" fontId="19" fillId="0" borderId="25" xfId="5" applyNumberFormat="1" applyFont="1" applyFill="1" applyBorder="1" applyAlignment="1">
      <alignment vertical="top" wrapText="1"/>
    </xf>
    <xf numFmtId="180" fontId="24" fillId="0" borderId="0" xfId="3" applyNumberFormat="1" applyFont="1" applyFill="1" applyBorder="1" applyAlignment="1">
      <alignment vertical="top"/>
    </xf>
    <xf numFmtId="180" fontId="19" fillId="0" borderId="0" xfId="3" applyNumberFormat="1" applyFont="1" applyFill="1" applyBorder="1" applyAlignment="1">
      <alignment vertical="top"/>
    </xf>
    <xf numFmtId="3" fontId="24" fillId="0" borderId="4" xfId="2" applyNumberFormat="1" applyFont="1" applyFill="1" applyBorder="1" applyAlignment="1">
      <alignment vertical="top"/>
    </xf>
    <xf numFmtId="3" fontId="19" fillId="0" borderId="4" xfId="2" applyNumberFormat="1" applyFont="1" applyFill="1" applyBorder="1" applyAlignment="1">
      <alignment vertical="top"/>
    </xf>
    <xf numFmtId="176" fontId="24" fillId="0" borderId="6" xfId="8" applyNumberFormat="1" applyFont="1" applyFill="1" applyBorder="1" applyAlignment="1">
      <alignment vertical="top"/>
    </xf>
    <xf numFmtId="176" fontId="19" fillId="0" borderId="4" xfId="4" applyNumberFormat="1" applyFont="1" applyFill="1" applyBorder="1" applyAlignment="1">
      <alignment vertical="top"/>
    </xf>
    <xf numFmtId="176" fontId="24" fillId="0" borderId="21" xfId="2" applyNumberFormat="1" applyFont="1" applyFill="1" applyBorder="1" applyAlignment="1">
      <alignment vertical="top"/>
    </xf>
    <xf numFmtId="3" fontId="24" fillId="0" borderId="6" xfId="5" applyNumberFormat="1" applyFont="1" applyFill="1" applyBorder="1" applyAlignment="1">
      <alignment vertical="top"/>
    </xf>
    <xf numFmtId="41" fontId="24" fillId="0" borderId="6" xfId="2" applyNumberFormat="1" applyFont="1" applyBorder="1" applyAlignment="1">
      <alignment vertical="top"/>
    </xf>
    <xf numFmtId="41" fontId="24" fillId="0" borderId="3" xfId="2" applyNumberFormat="1" applyFont="1" applyBorder="1" applyAlignment="1">
      <alignment vertical="top"/>
    </xf>
    <xf numFmtId="0" fontId="107" fillId="0" borderId="0" xfId="168" applyFont="1" applyFill="1" applyAlignment="1">
      <alignment vertical="center"/>
    </xf>
    <xf numFmtId="0" fontId="19" fillId="0" borderId="0" xfId="168" applyFont="1" applyFill="1">
      <alignment vertical="center"/>
    </xf>
    <xf numFmtId="0" fontId="108" fillId="0" borderId="0" xfId="168" applyFont="1" applyFill="1" applyAlignment="1">
      <alignment vertical="center"/>
    </xf>
    <xf numFmtId="0" fontId="19" fillId="0" borderId="0" xfId="168" applyFont="1" applyFill="1" applyBorder="1" applyAlignment="1">
      <alignment vertical="center"/>
    </xf>
    <xf numFmtId="0" fontId="19" fillId="0" borderId="35" xfId="168" applyFont="1" applyFill="1" applyBorder="1" applyAlignment="1">
      <alignment vertical="center"/>
    </xf>
    <xf numFmtId="0" fontId="19" fillId="0" borderId="0" xfId="168" applyFont="1" applyFill="1" applyAlignment="1">
      <alignment vertical="center"/>
    </xf>
    <xf numFmtId="0" fontId="13" fillId="0" borderId="9" xfId="168" applyFont="1" applyFill="1" applyBorder="1" applyAlignment="1">
      <alignment horizontal="center" vertical="center" wrapText="1"/>
    </xf>
    <xf numFmtId="0" fontId="19" fillId="0" borderId="11" xfId="168" applyFont="1" applyFill="1" applyBorder="1" applyAlignment="1">
      <alignment horizontal="distributed" vertical="center" wrapText="1" indent="1"/>
    </xf>
    <xf numFmtId="0" fontId="19" fillId="0" borderId="13" xfId="168" applyFont="1" applyFill="1" applyBorder="1" applyAlignment="1">
      <alignment horizontal="distributed" vertical="center" wrapText="1" indent="1"/>
    </xf>
    <xf numFmtId="0" fontId="47" fillId="0" borderId="1" xfId="168" applyFont="1" applyFill="1" applyBorder="1" applyAlignment="1">
      <alignment vertical="top" wrapText="1"/>
    </xf>
    <xf numFmtId="194" fontId="24" fillId="0" borderId="6" xfId="168" applyNumberFormat="1" applyFont="1" applyFill="1" applyBorder="1" applyAlignment="1">
      <alignment vertical="top" wrapText="1"/>
    </xf>
    <xf numFmtId="0" fontId="109" fillId="0" borderId="0" xfId="168" applyFont="1" applyFill="1" applyAlignment="1">
      <alignment vertical="top"/>
    </xf>
    <xf numFmtId="0" fontId="19" fillId="0" borderId="0" xfId="168" applyFont="1" applyFill="1" applyAlignment="1">
      <alignment vertical="top"/>
    </xf>
    <xf numFmtId="0" fontId="13" fillId="0" borderId="1" xfId="168" applyFont="1" applyFill="1" applyBorder="1" applyAlignment="1">
      <alignment horizontal="justify" vertical="top" wrapText="1"/>
    </xf>
    <xf numFmtId="0" fontId="19" fillId="0" borderId="4" xfId="168" applyFont="1" applyFill="1" applyBorder="1" applyAlignment="1">
      <alignment vertical="top" wrapText="1"/>
    </xf>
    <xf numFmtId="0" fontId="24" fillId="0" borderId="35" xfId="168" applyFont="1" applyFill="1" applyBorder="1" applyAlignment="1">
      <alignment horizontal="left" vertical="top" wrapText="1"/>
    </xf>
    <xf numFmtId="0" fontId="24" fillId="0" borderId="0" xfId="168" applyFont="1" applyFill="1" applyAlignment="1">
      <alignment vertical="top"/>
    </xf>
    <xf numFmtId="195" fontId="19" fillId="0" borderId="6" xfId="168" applyNumberFormat="1" applyFont="1" applyFill="1" applyBorder="1" applyAlignment="1">
      <alignment vertical="top" wrapText="1"/>
    </xf>
    <xf numFmtId="0" fontId="24" fillId="0" borderId="0" xfId="168" applyFont="1" applyFill="1" applyAlignment="1">
      <alignment vertical="top" wrapText="1"/>
    </xf>
    <xf numFmtId="0" fontId="24" fillId="0" borderId="0" xfId="168" applyFont="1" applyFill="1" applyBorder="1" applyAlignment="1">
      <alignment vertical="top" wrapText="1"/>
    </xf>
    <xf numFmtId="0" fontId="19" fillId="0" borderId="6" xfId="168" applyFont="1" applyFill="1" applyBorder="1" applyAlignment="1">
      <alignment vertical="top" wrapText="1"/>
    </xf>
    <xf numFmtId="0" fontId="13" fillId="0" borderId="1" xfId="168" applyFont="1" applyFill="1" applyBorder="1" applyAlignment="1">
      <alignment vertical="top" wrapText="1"/>
    </xf>
    <xf numFmtId="0" fontId="13" fillId="0" borderId="19" xfId="168" applyFont="1" applyFill="1" applyBorder="1" applyAlignment="1">
      <alignment vertical="top" wrapText="1"/>
    </xf>
    <xf numFmtId="0" fontId="19" fillId="0" borderId="3" xfId="168" applyFont="1" applyFill="1" applyBorder="1" applyAlignment="1">
      <alignment vertical="top" wrapText="1"/>
    </xf>
    <xf numFmtId="0" fontId="19" fillId="0" borderId="17" xfId="168" applyFont="1" applyFill="1" applyBorder="1" applyAlignment="1">
      <alignment vertical="top" wrapText="1"/>
    </xf>
    <xf numFmtId="0" fontId="107" fillId="0" borderId="0" xfId="87" applyFont="1" applyFill="1" applyAlignment="1">
      <alignment vertical="center"/>
    </xf>
    <xf numFmtId="0" fontId="19" fillId="0" borderId="0" xfId="87" applyFont="1" applyFill="1">
      <alignment vertical="center"/>
    </xf>
    <xf numFmtId="0" fontId="108" fillId="0" borderId="0" xfId="87" applyFont="1" applyFill="1" applyAlignment="1">
      <alignment vertical="center"/>
    </xf>
    <xf numFmtId="0" fontId="19" fillId="0" borderId="0" xfId="87" applyFont="1" applyFill="1" applyBorder="1" applyAlignment="1">
      <alignment vertical="center"/>
    </xf>
    <xf numFmtId="0" fontId="19" fillId="0" borderId="35" xfId="87" applyFont="1" applyFill="1" applyBorder="1" applyAlignment="1">
      <alignment vertical="center"/>
    </xf>
    <xf numFmtId="0" fontId="19" fillId="0" borderId="0" xfId="87" applyFont="1" applyFill="1" applyAlignment="1">
      <alignment vertical="center"/>
    </xf>
    <xf numFmtId="0" fontId="13" fillId="0" borderId="9" xfId="87" applyFont="1" applyFill="1" applyBorder="1" applyAlignment="1">
      <alignment horizontal="center" vertical="center" wrapText="1"/>
    </xf>
    <xf numFmtId="0" fontId="19" fillId="0" borderId="11" xfId="87" applyFont="1" applyFill="1" applyBorder="1" applyAlignment="1">
      <alignment horizontal="distributed" vertical="center" wrapText="1" indent="1"/>
    </xf>
    <xf numFmtId="0" fontId="19" fillId="0" borderId="13" xfId="87" applyFont="1" applyFill="1" applyBorder="1" applyAlignment="1">
      <alignment horizontal="distributed" vertical="center" wrapText="1" indent="1"/>
    </xf>
    <xf numFmtId="0" fontId="47" fillId="0" borderId="1" xfId="87" applyFont="1" applyFill="1" applyBorder="1" applyAlignment="1">
      <alignment vertical="top" wrapText="1"/>
    </xf>
    <xf numFmtId="195" fontId="24" fillId="0" borderId="6" xfId="87" applyNumberFormat="1" applyFont="1" applyFill="1" applyBorder="1" applyAlignment="1">
      <alignment vertical="top" wrapText="1"/>
    </xf>
    <xf numFmtId="0" fontId="109" fillId="0" borderId="0" xfId="87" applyFont="1" applyFill="1" applyAlignment="1">
      <alignment vertical="top"/>
    </xf>
    <xf numFmtId="0" fontId="19" fillId="0" borderId="0" xfId="87" applyFont="1" applyFill="1" applyAlignment="1">
      <alignment vertical="top"/>
    </xf>
    <xf numFmtId="0" fontId="13" fillId="0" borderId="1" xfId="87" applyFont="1" applyFill="1" applyBorder="1" applyAlignment="1">
      <alignment horizontal="justify" vertical="top" wrapText="1"/>
    </xf>
    <xf numFmtId="0" fontId="19" fillId="0" borderId="4" xfId="87" applyFont="1" applyFill="1" applyBorder="1" applyAlignment="1">
      <alignment vertical="top" wrapText="1"/>
    </xf>
    <xf numFmtId="0" fontId="24" fillId="0" borderId="35" xfId="87" applyFont="1" applyFill="1" applyBorder="1" applyAlignment="1">
      <alignment horizontal="left" vertical="top" wrapText="1"/>
    </xf>
    <xf numFmtId="0" fontId="24" fillId="0" borderId="0" xfId="87" applyFont="1" applyFill="1" applyAlignment="1">
      <alignment vertical="top"/>
    </xf>
    <xf numFmtId="195" fontId="19" fillId="0" borderId="6" xfId="87" applyNumberFormat="1" applyFont="1" applyFill="1" applyBorder="1" applyAlignment="1">
      <alignment vertical="top" wrapText="1"/>
    </xf>
    <xf numFmtId="0" fontId="24" fillId="0" borderId="0" xfId="87" applyFont="1" applyFill="1" applyAlignment="1">
      <alignment vertical="top" wrapText="1"/>
    </xf>
    <xf numFmtId="0" fontId="24" fillId="0" borderId="0" xfId="87" applyFont="1" applyFill="1" applyBorder="1" applyAlignment="1">
      <alignment vertical="top" wrapText="1"/>
    </xf>
    <xf numFmtId="0" fontId="19" fillId="0" borderId="6" xfId="87" applyFont="1" applyFill="1" applyBorder="1" applyAlignment="1">
      <alignment vertical="top" wrapText="1"/>
    </xf>
    <xf numFmtId="0" fontId="13" fillId="0" borderId="1" xfId="87" applyFont="1" applyFill="1" applyBorder="1" applyAlignment="1">
      <alignment vertical="top" wrapText="1"/>
    </xf>
    <xf numFmtId="0" fontId="13" fillId="0" borderId="19" xfId="87" applyFont="1" applyFill="1" applyBorder="1" applyAlignment="1">
      <alignment vertical="top" wrapText="1"/>
    </xf>
    <xf numFmtId="0" fontId="19" fillId="0" borderId="3" xfId="87" applyFont="1" applyFill="1" applyBorder="1" applyAlignment="1">
      <alignment vertical="top" wrapText="1"/>
    </xf>
    <xf numFmtId="0" fontId="19" fillId="0" borderId="17" xfId="87" applyFont="1" applyFill="1" applyBorder="1" applyAlignment="1">
      <alignment vertical="top" wrapText="1"/>
    </xf>
    <xf numFmtId="41" fontId="19" fillId="0" borderId="25" xfId="2" applyNumberFormat="1" applyFont="1" applyFill="1" applyBorder="1" applyAlignment="1">
      <alignment horizontal="right" vertical="top"/>
    </xf>
    <xf numFmtId="179" fontId="24" fillId="0" borderId="19" xfId="5" applyNumberFormat="1" applyFont="1" applyFill="1" applyBorder="1" applyAlignment="1">
      <alignment vertical="center" wrapText="1"/>
    </xf>
    <xf numFmtId="0" fontId="15" fillId="0" borderId="30" xfId="2" applyFont="1" applyBorder="1" applyAlignment="1">
      <alignment horizontal="distributed" vertical="center" wrapText="1"/>
    </xf>
    <xf numFmtId="0" fontId="14" fillId="0" borderId="2" xfId="2" applyFont="1" applyBorder="1" applyAlignment="1">
      <alignment horizontal="distributed" vertical="center" justifyLastLine="1"/>
    </xf>
    <xf numFmtId="0" fontId="15" fillId="0" borderId="2" xfId="2" applyFont="1" applyBorder="1" applyAlignment="1">
      <alignment horizontal="distributed" vertical="center" wrapText="1"/>
    </xf>
    <xf numFmtId="0" fontId="14" fillId="0" borderId="5" xfId="2" applyFont="1" applyBorder="1" applyAlignment="1">
      <alignment horizontal="center" vertical="center" wrapText="1"/>
    </xf>
    <xf numFmtId="41" fontId="19" fillId="0" borderId="26" xfId="2" applyNumberFormat="1" applyFont="1" applyFill="1" applyBorder="1" applyAlignment="1">
      <alignment vertical="top"/>
    </xf>
    <xf numFmtId="0" fontId="44" fillId="0" borderId="0" xfId="3" applyFont="1" applyFill="1" applyBorder="1" applyAlignment="1">
      <alignment vertical="center" wrapText="1"/>
    </xf>
    <xf numFmtId="0" fontId="19" fillId="0" borderId="20" xfId="5" applyFont="1" applyBorder="1" applyAlignment="1">
      <alignment vertical="top"/>
    </xf>
    <xf numFmtId="0" fontId="19" fillId="0" borderId="20" xfId="5" applyFont="1" applyBorder="1" applyAlignment="1">
      <alignment horizontal="center" vertical="top"/>
    </xf>
    <xf numFmtId="0" fontId="13" fillId="0" borderId="20" xfId="5" applyFont="1" applyBorder="1" applyAlignment="1">
      <alignment horizontal="right" vertical="top"/>
    </xf>
    <xf numFmtId="9" fontId="37" fillId="0" borderId="6" xfId="175" applyFont="1" applyFill="1" applyBorder="1" applyAlignment="1">
      <alignment horizontal="center" vertical="top" wrapText="1"/>
    </xf>
    <xf numFmtId="176" fontId="19" fillId="0" borderId="6" xfId="5" applyNumberFormat="1" applyFont="1" applyBorder="1" applyAlignment="1">
      <alignment horizontal="right" vertical="top"/>
    </xf>
    <xf numFmtId="0" fontId="47" fillId="0" borderId="6" xfId="5" applyFont="1" applyBorder="1" applyAlignment="1">
      <alignment vertical="top"/>
    </xf>
    <xf numFmtId="0" fontId="13" fillId="0" borderId="16" xfId="2" applyFont="1" applyBorder="1" applyAlignment="1">
      <alignment vertical="top"/>
    </xf>
    <xf numFmtId="3" fontId="19" fillId="0" borderId="3" xfId="2" applyNumberFormat="1" applyFont="1" applyBorder="1" applyAlignment="1">
      <alignment vertical="top"/>
    </xf>
    <xf numFmtId="0" fontId="47" fillId="0" borderId="21" xfId="2" applyFont="1" applyBorder="1" applyAlignment="1">
      <alignment vertical="center"/>
    </xf>
    <xf numFmtId="3" fontId="19" fillId="0" borderId="17" xfId="2" applyNumberFormat="1" applyFont="1" applyBorder="1" applyAlignment="1">
      <alignment vertical="top"/>
    </xf>
    <xf numFmtId="0" fontId="112" fillId="0" borderId="0" xfId="176" applyFont="1" applyAlignment="1">
      <alignment horizontal="distributed" vertical="center"/>
    </xf>
    <xf numFmtId="0" fontId="113" fillId="0" borderId="0" xfId="0" applyFont="1"/>
    <xf numFmtId="0" fontId="0" fillId="0" borderId="0" xfId="0" applyFont="1"/>
    <xf numFmtId="0" fontId="32" fillId="0" borderId="6" xfId="5" applyFont="1" applyBorder="1" applyAlignment="1">
      <alignment vertical="top" wrapText="1"/>
    </xf>
    <xf numFmtId="0" fontId="104" fillId="28" borderId="0" xfId="2" applyFont="1" applyFill="1" applyAlignment="1">
      <alignment vertical="top"/>
    </xf>
    <xf numFmtId="3" fontId="37" fillId="0" borderId="6" xfId="5" applyNumberFormat="1" applyFont="1" applyFill="1" applyBorder="1" applyAlignment="1">
      <alignment vertical="top" wrapText="1"/>
    </xf>
    <xf numFmtId="3" fontId="37" fillId="0" borderId="4" xfId="5" applyNumberFormat="1" applyFont="1" applyFill="1" applyBorder="1" applyAlignment="1">
      <alignment vertical="top" wrapText="1"/>
    </xf>
    <xf numFmtId="3" fontId="32" fillId="0" borderId="6" xfId="5" applyNumberFormat="1" applyFont="1" applyBorder="1" applyAlignment="1">
      <alignment vertical="top" wrapText="1"/>
    </xf>
    <xf numFmtId="0" fontId="19" fillId="0" borderId="4" xfId="5" applyNumberFormat="1" applyFont="1" applyBorder="1" applyAlignment="1">
      <alignment vertical="top" wrapText="1"/>
    </xf>
    <xf numFmtId="176" fontId="19" fillId="0" borderId="6" xfId="5" applyNumberFormat="1" applyFont="1" applyBorder="1" applyAlignment="1">
      <alignment vertical="top"/>
    </xf>
    <xf numFmtId="176" fontId="24" fillId="0" borderId="1" xfId="5" applyNumberFormat="1" applyFont="1" applyBorder="1" applyAlignment="1">
      <alignment vertical="top"/>
    </xf>
    <xf numFmtId="41" fontId="19" fillId="0" borderId="6" xfId="5" applyNumberFormat="1" applyFont="1" applyFill="1" applyBorder="1" applyAlignment="1">
      <alignment vertical="top"/>
    </xf>
    <xf numFmtId="176" fontId="19" fillId="0" borderId="6" xfId="5" applyNumberFormat="1" applyFont="1" applyBorder="1" applyAlignment="1">
      <alignment horizontal="right" vertical="top"/>
    </xf>
    <xf numFmtId="0" fontId="47" fillId="0" borderId="6" xfId="5" applyFont="1" applyBorder="1" applyAlignment="1">
      <alignment vertical="top"/>
    </xf>
    <xf numFmtId="176" fontId="19" fillId="26" borderId="6" xfId="5" applyNumberFormat="1" applyFont="1" applyFill="1" applyBorder="1" applyAlignment="1">
      <alignment vertical="top"/>
    </xf>
    <xf numFmtId="176" fontId="19" fillId="26" borderId="6" xfId="5" applyNumberFormat="1" applyFont="1" applyFill="1" applyBorder="1" applyAlignment="1">
      <alignment vertical="top"/>
    </xf>
    <xf numFmtId="176" fontId="19" fillId="0" borderId="1" xfId="5" applyNumberFormat="1" applyFont="1" applyFill="1" applyBorder="1" applyAlignment="1">
      <alignment vertical="top"/>
    </xf>
    <xf numFmtId="176" fontId="19" fillId="0" borderId="6" xfId="5" applyNumberFormat="1" applyFont="1" applyFill="1" applyBorder="1" applyAlignment="1">
      <alignment vertical="center" wrapText="1"/>
    </xf>
    <xf numFmtId="176" fontId="24" fillId="0" borderId="6" xfId="5" applyNumberFormat="1" applyFont="1" applyFill="1" applyBorder="1" applyAlignment="1">
      <alignment vertical="top" wrapText="1"/>
    </xf>
    <xf numFmtId="176" fontId="19" fillId="0" borderId="6" xfId="5" applyNumberFormat="1" applyFont="1" applyFill="1" applyBorder="1" applyAlignment="1">
      <alignment vertical="top" wrapText="1"/>
    </xf>
    <xf numFmtId="179" fontId="24" fillId="0" borderId="3" xfId="5" applyNumberFormat="1" applyFont="1" applyFill="1" applyBorder="1" applyAlignment="1">
      <alignment vertical="center" wrapText="1"/>
    </xf>
    <xf numFmtId="0" fontId="19" fillId="0" borderId="1" xfId="3" applyFont="1" applyBorder="1" applyAlignment="1">
      <alignment vertical="top"/>
    </xf>
    <xf numFmtId="176" fontId="24" fillId="0" borderId="6" xfId="3" applyNumberFormat="1" applyFont="1" applyBorder="1" applyAlignment="1">
      <alignment vertical="top"/>
    </xf>
    <xf numFmtId="176" fontId="19" fillId="0" borderId="6" xfId="3" applyNumberFormat="1" applyFont="1" applyBorder="1" applyAlignment="1">
      <alignment vertical="top"/>
    </xf>
    <xf numFmtId="176" fontId="24" fillId="0" borderId="21" xfId="3" applyNumberFormat="1" applyFont="1" applyBorder="1" applyAlignment="1">
      <alignment vertical="top"/>
    </xf>
    <xf numFmtId="176" fontId="19" fillId="0" borderId="21" xfId="3" applyNumberFormat="1" applyFont="1" applyBorder="1" applyAlignment="1">
      <alignment vertical="top"/>
    </xf>
    <xf numFmtId="176" fontId="24" fillId="0" borderId="3" xfId="3" applyNumberFormat="1" applyFont="1" applyBorder="1" applyAlignment="1">
      <alignment vertical="top"/>
    </xf>
    <xf numFmtId="176" fontId="24" fillId="0" borderId="16" xfId="3" applyNumberFormat="1" applyFont="1" applyBorder="1" applyAlignment="1">
      <alignment vertical="top"/>
    </xf>
    <xf numFmtId="0" fontId="19" fillId="0" borderId="26" xfId="3" applyFont="1" applyBorder="1" applyAlignment="1">
      <alignment vertical="top" wrapText="1"/>
    </xf>
    <xf numFmtId="0" fontId="19" fillId="0" borderId="27" xfId="3" applyFont="1" applyBorder="1" applyAlignment="1">
      <alignment vertical="top" wrapText="1"/>
    </xf>
    <xf numFmtId="0" fontId="47" fillId="0" borderId="1" xfId="3" applyFont="1" applyBorder="1" applyAlignment="1">
      <alignment vertical="top"/>
    </xf>
    <xf numFmtId="0" fontId="19" fillId="0" borderId="1" xfId="3" applyFont="1" applyBorder="1" applyAlignment="1">
      <alignment vertical="top" wrapText="1"/>
    </xf>
    <xf numFmtId="0" fontId="24" fillId="0" borderId="1" xfId="3" applyFont="1" applyBorder="1" applyAlignment="1">
      <alignment vertical="top"/>
    </xf>
    <xf numFmtId="0" fontId="24" fillId="0" borderId="19" xfId="3" applyFont="1" applyBorder="1" applyAlignment="1">
      <alignment vertical="top"/>
    </xf>
    <xf numFmtId="0" fontId="13" fillId="0" borderId="1" xfId="3" applyFont="1" applyBorder="1" applyAlignment="1">
      <alignment vertical="top" wrapText="1"/>
    </xf>
    <xf numFmtId="0" fontId="13" fillId="0" borderId="1" xfId="3" applyFont="1" applyBorder="1" applyAlignment="1">
      <alignment vertical="top"/>
    </xf>
    <xf numFmtId="41" fontId="19" fillId="0" borderId="6" xfId="3" applyNumberFormat="1" applyFont="1" applyBorder="1" applyAlignment="1">
      <alignment vertical="top"/>
    </xf>
    <xf numFmtId="0" fontId="19" fillId="0" borderId="26" xfId="3" applyFont="1" applyBorder="1" applyAlignment="1">
      <alignment horizontal="right" vertical="top" wrapText="1"/>
    </xf>
    <xf numFmtId="176" fontId="19" fillId="0" borderId="21" xfId="3" applyNumberFormat="1" applyFont="1" applyBorder="1" applyAlignment="1">
      <alignment vertical="top" wrapText="1"/>
    </xf>
    <xf numFmtId="49" fontId="19" fillId="0" borderId="26" xfId="3" applyNumberFormat="1" applyFont="1" applyBorder="1" applyAlignment="1">
      <alignment horizontal="right" vertical="top" wrapText="1"/>
    </xf>
    <xf numFmtId="0" fontId="19" fillId="0" borderId="21" xfId="3" applyFont="1" applyBorder="1" applyAlignment="1">
      <alignment horizontal="left" vertical="top" wrapText="1"/>
    </xf>
    <xf numFmtId="0" fontId="19" fillId="0" borderId="26" xfId="3" applyFont="1" applyBorder="1" applyAlignment="1">
      <alignment horizontal="left" vertical="top" wrapText="1"/>
    </xf>
    <xf numFmtId="3" fontId="24" fillId="0" borderId="35" xfId="2" applyNumberFormat="1" applyFont="1" applyBorder="1" applyAlignment="1">
      <alignment vertical="top"/>
    </xf>
    <xf numFmtId="3" fontId="24" fillId="0" borderId="1" xfId="2" applyNumberFormat="1" applyFont="1" applyBorder="1" applyAlignment="1">
      <alignment vertical="top"/>
    </xf>
    <xf numFmtId="3" fontId="19" fillId="0" borderId="1" xfId="2" applyNumberFormat="1" applyFont="1" applyBorder="1" applyAlignment="1">
      <alignment vertical="top"/>
    </xf>
    <xf numFmtId="3" fontId="19" fillId="0" borderId="1" xfId="2" applyNumberFormat="1" applyFont="1" applyFill="1" applyBorder="1" applyAlignment="1">
      <alignment vertical="top"/>
    </xf>
    <xf numFmtId="3" fontId="24" fillId="0" borderId="35" xfId="2" applyNumberFormat="1" applyFont="1" applyBorder="1" applyAlignment="1">
      <alignment vertical="center"/>
    </xf>
    <xf numFmtId="3" fontId="24" fillId="0" borderId="1" xfId="2" applyNumberFormat="1" applyFont="1" applyBorder="1" applyAlignment="1">
      <alignment vertical="center"/>
    </xf>
    <xf numFmtId="41" fontId="19" fillId="0" borderId="1" xfId="2" applyNumberFormat="1" applyFont="1" applyBorder="1" applyAlignment="1">
      <alignment vertical="top"/>
    </xf>
    <xf numFmtId="41" fontId="19" fillId="0" borderId="1" xfId="2" applyNumberFormat="1" applyFont="1" applyFill="1" applyBorder="1" applyAlignment="1">
      <alignment vertical="top"/>
    </xf>
    <xf numFmtId="3" fontId="24" fillId="0" borderId="19" xfId="2" applyNumberFormat="1" applyFont="1" applyBorder="1" applyAlignment="1"/>
    <xf numFmtId="3" fontId="24" fillId="0" borderId="1" xfId="2" applyNumberFormat="1" applyFont="1" applyFill="1" applyBorder="1" applyAlignment="1">
      <alignment vertical="top"/>
    </xf>
    <xf numFmtId="3" fontId="19" fillId="0" borderId="19" xfId="2" applyNumberFormat="1" applyFont="1" applyBorder="1" applyAlignment="1">
      <alignment vertical="top"/>
    </xf>
    <xf numFmtId="0" fontId="29" fillId="0" borderId="33" xfId="3" applyFont="1" applyFill="1" applyBorder="1" applyAlignment="1">
      <alignment vertical="center" wrapText="1"/>
    </xf>
    <xf numFmtId="0" fontId="25" fillId="0" borderId="31" xfId="3" applyFont="1" applyFill="1" applyBorder="1" applyAlignment="1">
      <alignment horizontal="justify" vertical="center" wrapText="1"/>
    </xf>
    <xf numFmtId="0" fontId="29" fillId="0" borderId="31" xfId="3" applyFont="1" applyFill="1" applyBorder="1" applyAlignment="1">
      <alignment horizontal="justify" vertical="center" wrapText="1"/>
    </xf>
    <xf numFmtId="0" fontId="29" fillId="0" borderId="31" xfId="3" applyFont="1" applyFill="1" applyBorder="1" applyAlignment="1">
      <alignment horizontal="left" vertical="center" wrapText="1"/>
    </xf>
    <xf numFmtId="0" fontId="29" fillId="0" borderId="32" xfId="3" applyFont="1" applyFill="1" applyBorder="1" applyAlignment="1">
      <alignment horizontal="left" vertical="center" wrapText="1"/>
    </xf>
    <xf numFmtId="0" fontId="25" fillId="0" borderId="31" xfId="3" applyFont="1" applyFill="1" applyBorder="1" applyAlignment="1">
      <alignment vertical="center" wrapText="1"/>
    </xf>
    <xf numFmtId="0" fontId="50" fillId="0" borderId="31" xfId="3" applyFont="1" applyFill="1" applyBorder="1" applyAlignment="1">
      <alignment vertical="center" wrapText="1"/>
    </xf>
    <xf numFmtId="0" fontId="12" fillId="0" borderId="31" xfId="3" applyFont="1" applyFill="1" applyBorder="1" applyAlignment="1">
      <alignment horizontal="left" vertical="center" wrapText="1"/>
    </xf>
    <xf numFmtId="0" fontId="29" fillId="0" borderId="31" xfId="3" applyFont="1" applyFill="1" applyBorder="1" applyAlignment="1">
      <alignment vertical="center" wrapText="1"/>
    </xf>
    <xf numFmtId="0" fontId="12" fillId="0" borderId="31" xfId="3" applyFont="1" applyFill="1" applyBorder="1" applyAlignment="1">
      <alignment vertical="center" wrapText="1"/>
    </xf>
    <xf numFmtId="0" fontId="49" fillId="0" borderId="31" xfId="3" applyFont="1" applyFill="1" applyBorder="1" applyAlignment="1">
      <alignment vertical="center" wrapText="1"/>
    </xf>
    <xf numFmtId="0" fontId="29" fillId="0" borderId="31" xfId="3" applyFont="1" applyFill="1" applyBorder="1" applyAlignment="1">
      <alignment horizontal="left" vertical="top" wrapText="1"/>
    </xf>
    <xf numFmtId="0" fontId="29" fillId="0" borderId="32" xfId="3" applyFont="1" applyFill="1" applyBorder="1" applyAlignment="1">
      <alignment vertical="center" wrapText="1"/>
    </xf>
    <xf numFmtId="3" fontId="65" fillId="0" borderId="6" xfId="9" applyNumberFormat="1" applyFont="1" applyBorder="1" applyAlignment="1">
      <alignment horizontal="right" vertical="top"/>
    </xf>
    <xf numFmtId="176" fontId="24" fillId="0" borderId="6" xfId="8" applyNumberFormat="1" applyFont="1" applyBorder="1" applyAlignment="1">
      <alignment horizontal="right" vertical="top"/>
    </xf>
    <xf numFmtId="176" fontId="19" fillId="0" borderId="6" xfId="8" applyNumberFormat="1" applyFont="1" applyBorder="1" applyAlignment="1">
      <alignment horizontal="right" vertical="top"/>
    </xf>
    <xf numFmtId="3" fontId="63" fillId="0" borderId="6" xfId="9" applyNumberFormat="1" applyFont="1" applyBorder="1" applyAlignment="1">
      <alignment horizontal="right" vertical="top"/>
    </xf>
    <xf numFmtId="41" fontId="19" fillId="0" borderId="6" xfId="2" applyNumberFormat="1" applyFont="1" applyBorder="1" applyAlignment="1">
      <alignment vertical="top"/>
    </xf>
    <xf numFmtId="0" fontId="103" fillId="0" borderId="0" xfId="5" applyFont="1" applyFill="1" applyAlignment="1">
      <alignment vertical="center"/>
    </xf>
    <xf numFmtId="0" fontId="11" fillId="0" borderId="0" xfId="5" applyFont="1" applyFill="1" applyAlignment="1">
      <alignment vertical="center"/>
    </xf>
    <xf numFmtId="0" fontId="12" fillId="0" borderId="0" xfId="5" applyFont="1" applyFill="1" applyAlignment="1">
      <alignment horizontal="center" vertical="center"/>
    </xf>
    <xf numFmtId="0" fontId="13" fillId="0" borderId="0" xfId="5" applyFont="1" applyFill="1" applyAlignment="1">
      <alignment horizontal="distributed" vertical="center" wrapText="1"/>
    </xf>
    <xf numFmtId="0" fontId="13" fillId="0" borderId="0" xfId="5" applyFont="1" applyFill="1" applyAlignment="1">
      <alignment vertical="center" wrapText="1"/>
    </xf>
    <xf numFmtId="0" fontId="13" fillId="0" borderId="0" xfId="5" applyFont="1" applyFill="1" applyAlignment="1">
      <alignment vertical="top" wrapText="1"/>
    </xf>
    <xf numFmtId="0" fontId="13" fillId="0" borderId="0" xfId="5" applyFont="1" applyFill="1" applyAlignment="1">
      <alignment vertical="center"/>
    </xf>
    <xf numFmtId="0" fontId="13" fillId="0" borderId="0" xfId="3" applyFont="1" applyAlignment="1">
      <alignment vertical="top"/>
    </xf>
    <xf numFmtId="0" fontId="13" fillId="0" borderId="0" xfId="3" applyFont="1" applyAlignment="1">
      <alignment vertical="center"/>
    </xf>
    <xf numFmtId="0" fontId="47" fillId="0" borderId="0" xfId="3" applyFont="1" applyAlignment="1">
      <alignment vertical="top"/>
    </xf>
    <xf numFmtId="0" fontId="13" fillId="0" borderId="0" xfId="3" applyFont="1" applyFill="1" applyAlignment="1">
      <alignment vertical="top"/>
    </xf>
    <xf numFmtId="0" fontId="13" fillId="0" borderId="0" xfId="5" applyFont="1" applyAlignment="1">
      <alignment vertical="top"/>
    </xf>
    <xf numFmtId="0" fontId="103" fillId="0" borderId="0" xfId="5" applyFont="1" applyBorder="1" applyAlignment="1">
      <alignment vertical="top"/>
    </xf>
    <xf numFmtId="0" fontId="13" fillId="0" borderId="0" xfId="5" applyFont="1" applyBorder="1" applyAlignment="1">
      <alignment vertical="top"/>
    </xf>
    <xf numFmtId="0" fontId="12" fillId="0" borderId="0" xfId="5" applyFont="1" applyAlignment="1">
      <alignment vertical="center"/>
    </xf>
    <xf numFmtId="0" fontId="12" fillId="0" borderId="0" xfId="5" applyFont="1" applyAlignment="1">
      <alignment vertical="top"/>
    </xf>
    <xf numFmtId="0" fontId="49" fillId="0" borderId="0" xfId="5" applyFont="1" applyAlignment="1">
      <alignment vertical="top"/>
    </xf>
    <xf numFmtId="0" fontId="58" fillId="0" borderId="0" xfId="5" applyFont="1" applyAlignment="1">
      <alignment vertical="top"/>
    </xf>
    <xf numFmtId="0" fontId="13" fillId="0" borderId="0" xfId="5" applyFont="1" applyAlignment="1">
      <alignment vertical="center"/>
    </xf>
    <xf numFmtId="0" fontId="12" fillId="0" borderId="0" xfId="2" applyFont="1" applyAlignment="1">
      <alignment vertical="center"/>
    </xf>
    <xf numFmtId="0" fontId="12" fillId="0" borderId="0" xfId="2" applyFont="1" applyAlignment="1">
      <alignment vertical="top"/>
    </xf>
    <xf numFmtId="0" fontId="49" fillId="0" borderId="0" xfId="2" applyFont="1" applyAlignment="1">
      <alignment vertical="top"/>
    </xf>
    <xf numFmtId="0" fontId="49" fillId="0" borderId="0" xfId="2" applyFont="1" applyAlignment="1">
      <alignment vertical="center"/>
    </xf>
    <xf numFmtId="0" fontId="12" fillId="0" borderId="0" xfId="2" applyFont="1" applyBorder="1" applyAlignment="1">
      <alignment vertical="center"/>
    </xf>
    <xf numFmtId="0" fontId="49" fillId="0" borderId="0" xfId="2" applyFont="1" applyAlignment="1"/>
    <xf numFmtId="0" fontId="12" fillId="0" borderId="0" xfId="2" applyFont="1" applyFill="1" applyBorder="1" applyAlignment="1">
      <alignment vertical="top"/>
    </xf>
    <xf numFmtId="0" fontId="13" fillId="0" borderId="0" xfId="5" applyFont="1" applyFill="1" applyAlignment="1">
      <alignment vertical="top"/>
    </xf>
    <xf numFmtId="0" fontId="47" fillId="0" borderId="0" xfId="5" applyFont="1" applyFill="1" applyAlignment="1">
      <alignment vertical="top"/>
    </xf>
    <xf numFmtId="0" fontId="133" fillId="0" borderId="0" xfId="5" applyFont="1" applyFill="1" applyAlignment="1">
      <alignment vertical="top"/>
    </xf>
    <xf numFmtId="0" fontId="136" fillId="0" borderId="0" xfId="2" applyFont="1" applyAlignment="1">
      <alignment vertical="top"/>
    </xf>
    <xf numFmtId="0" fontId="135" fillId="0" borderId="0" xfId="2" applyFont="1" applyAlignment="1">
      <alignment vertical="top"/>
    </xf>
    <xf numFmtId="0" fontId="134" fillId="0" borderId="0" xfId="2" applyFont="1" applyAlignment="1">
      <alignment vertical="top"/>
    </xf>
    <xf numFmtId="0" fontId="133" fillId="0" borderId="0" xfId="5" applyFont="1" applyAlignment="1">
      <alignment vertical="center"/>
    </xf>
    <xf numFmtId="0" fontId="133" fillId="0" borderId="0" xfId="8" applyFont="1" applyAlignment="1">
      <alignment vertical="top"/>
    </xf>
    <xf numFmtId="0" fontId="133" fillId="0" borderId="0" xfId="4" applyFont="1" applyAlignment="1">
      <alignment vertical="top"/>
    </xf>
    <xf numFmtId="0" fontId="133" fillId="0" borderId="0" xfId="2" applyFont="1" applyAlignment="1">
      <alignment vertical="top"/>
    </xf>
    <xf numFmtId="0" fontId="133" fillId="0" borderId="0" xfId="5" applyFont="1" applyAlignment="1">
      <alignment vertical="top"/>
    </xf>
    <xf numFmtId="0" fontId="133" fillId="0" borderId="0" xfId="5" applyFont="1" applyBorder="1" applyAlignment="1">
      <alignment vertical="top"/>
    </xf>
    <xf numFmtId="0" fontId="64" fillId="28" borderId="0" xfId="3" applyFont="1" applyFill="1" applyAlignment="1">
      <alignment vertical="top"/>
    </xf>
    <xf numFmtId="0" fontId="64" fillId="0" borderId="0" xfId="3" applyFont="1" applyAlignment="1">
      <alignment vertical="top"/>
    </xf>
    <xf numFmtId="0" fontId="64" fillId="0" borderId="0" xfId="5" applyFont="1" applyFill="1" applyAlignment="1">
      <alignment vertical="center"/>
    </xf>
    <xf numFmtId="0" fontId="133" fillId="0" borderId="0" xfId="5" applyFont="1" applyFill="1" applyAlignment="1">
      <alignment vertical="top" wrapText="1"/>
    </xf>
    <xf numFmtId="0" fontId="64" fillId="0" borderId="0" xfId="5" applyFont="1" applyFill="1" applyAlignment="1">
      <alignment vertical="top" wrapText="1"/>
    </xf>
    <xf numFmtId="0" fontId="64" fillId="0" borderId="0" xfId="5" applyFont="1" applyFill="1" applyAlignment="1">
      <alignment vertical="center" wrapText="1"/>
    </xf>
    <xf numFmtId="0" fontId="64" fillId="0" borderId="0" xfId="5" applyFont="1" applyFill="1" applyAlignment="1">
      <alignment horizontal="distributed" vertical="center" wrapText="1"/>
    </xf>
    <xf numFmtId="0" fontId="133" fillId="0" borderId="0" xfId="5" applyFont="1" applyFill="1" applyAlignment="1">
      <alignment horizontal="center" vertical="center"/>
    </xf>
    <xf numFmtId="0" fontId="132" fillId="0" borderId="0" xfId="5" applyFont="1" applyFill="1" applyAlignment="1">
      <alignment vertical="center"/>
    </xf>
    <xf numFmtId="0" fontId="131" fillId="0" borderId="0" xfId="5" applyFont="1" applyFill="1" applyAlignment="1">
      <alignment vertical="center"/>
    </xf>
    <xf numFmtId="0" fontId="12" fillId="0" borderId="0" xfId="5" applyFont="1" applyFill="1" applyAlignment="1">
      <alignment vertical="top" wrapText="1"/>
    </xf>
    <xf numFmtId="0" fontId="64" fillId="0" borderId="0" xfId="5" applyFont="1" applyAlignment="1">
      <alignment vertical="top"/>
    </xf>
    <xf numFmtId="0" fontId="64" fillId="0" borderId="0" xfId="5" applyFont="1" applyAlignment="1">
      <alignment vertical="center"/>
    </xf>
    <xf numFmtId="0" fontId="64" fillId="0" borderId="0" xfId="5" applyFont="1" applyFill="1" applyAlignment="1">
      <alignment vertical="top"/>
    </xf>
    <xf numFmtId="0" fontId="62" fillId="0" borderId="6" xfId="5" applyFont="1" applyFill="1" applyBorder="1" applyAlignment="1">
      <alignment horizontal="left" vertical="top" wrapText="1"/>
    </xf>
    <xf numFmtId="41" fontId="63" fillId="0" borderId="6" xfId="5" applyNumberFormat="1" applyFont="1" applyFill="1" applyBorder="1" applyAlignment="1">
      <alignment vertical="top"/>
    </xf>
    <xf numFmtId="178" fontId="63" fillId="0" borderId="25" xfId="5" applyNumberFormat="1" applyFont="1" applyFill="1" applyBorder="1" applyAlignment="1">
      <alignment horizontal="right" vertical="top"/>
    </xf>
    <xf numFmtId="3" fontId="137" fillId="0" borderId="4" xfId="5" applyNumberFormat="1" applyFont="1" applyFill="1" applyBorder="1" applyAlignment="1">
      <alignment vertical="top" wrapText="1"/>
    </xf>
    <xf numFmtId="176" fontId="63" fillId="0" borderId="6" xfId="5" applyNumberFormat="1" applyFont="1" applyFill="1" applyBorder="1" applyAlignment="1">
      <alignment vertical="top"/>
    </xf>
    <xf numFmtId="196" fontId="137" fillId="0" borderId="4" xfId="5" applyNumberFormat="1" applyFont="1" applyFill="1" applyBorder="1" applyAlignment="1">
      <alignment horizontal="left" vertical="top" wrapText="1"/>
    </xf>
    <xf numFmtId="0" fontId="29" fillId="0" borderId="0" xfId="5" applyFont="1" applyFill="1" applyAlignment="1">
      <alignment horizontal="center"/>
    </xf>
    <xf numFmtId="0" fontId="19" fillId="0" borderId="0" xfId="5408" applyFont="1" applyFill="1">
      <alignment vertical="center"/>
    </xf>
    <xf numFmtId="176" fontId="24" fillId="0" borderId="18" xfId="5408" applyNumberFormat="1" applyFont="1" applyFill="1" applyBorder="1" applyAlignment="1">
      <alignment horizontal="right" vertical="center" wrapText="1"/>
    </xf>
    <xf numFmtId="0" fontId="47" fillId="0" borderId="19" xfId="5408" applyFont="1" applyFill="1" applyBorder="1" applyAlignment="1">
      <alignment horizontal="center" vertical="center" wrapText="1"/>
    </xf>
    <xf numFmtId="41" fontId="19" fillId="0" borderId="6" xfId="5408" applyNumberFormat="1" applyFont="1" applyFill="1" applyBorder="1" applyAlignment="1">
      <alignment horizontal="right" vertical="top" wrapText="1"/>
    </xf>
    <xf numFmtId="0" fontId="19" fillId="0" borderId="1" xfId="5408" applyFont="1" applyFill="1" applyBorder="1" applyAlignment="1">
      <alignment horizontal="justify" vertical="center" wrapText="1"/>
    </xf>
    <xf numFmtId="176" fontId="19" fillId="0" borderId="25" xfId="5408" applyNumberFormat="1" applyFont="1" applyFill="1" applyBorder="1" applyAlignment="1">
      <alignment horizontal="right" vertical="center" wrapText="1"/>
    </xf>
    <xf numFmtId="3" fontId="19" fillId="0" borderId="6" xfId="5408" applyNumberFormat="1" applyFont="1" applyFill="1" applyBorder="1" applyAlignment="1">
      <alignment horizontal="right" vertical="top" wrapText="1"/>
    </xf>
    <xf numFmtId="0" fontId="19" fillId="0" borderId="0" xfId="5408" applyFont="1" applyFill="1" applyAlignment="1">
      <alignment horizontal="center"/>
    </xf>
    <xf numFmtId="0" fontId="13" fillId="0" borderId="1" xfId="5408" applyFont="1" applyFill="1" applyBorder="1" applyAlignment="1">
      <alignment horizontal="justify" vertical="center" wrapText="1"/>
    </xf>
    <xf numFmtId="0" fontId="13" fillId="0" borderId="22" xfId="5408" applyFont="1" applyFill="1" applyBorder="1" applyAlignment="1">
      <alignment horizontal="distributed" vertical="center" wrapText="1" indent="1"/>
    </xf>
    <xf numFmtId="0" fontId="106" fillId="0" borderId="0" xfId="5408" applyFont="1" applyFill="1" applyAlignment="1">
      <alignment vertical="center"/>
    </xf>
    <xf numFmtId="0" fontId="49" fillId="0" borderId="31" xfId="3" applyFont="1" applyFill="1" applyBorder="1" applyAlignment="1">
      <alignment horizontal="left" vertical="center" wrapText="1"/>
    </xf>
    <xf numFmtId="0" fontId="139" fillId="0" borderId="31" xfId="3" applyFont="1" applyFill="1" applyBorder="1" applyAlignment="1">
      <alignment vertical="center" wrapText="1"/>
    </xf>
    <xf numFmtId="176" fontId="65" fillId="0" borderId="10" xfId="5408" applyNumberFormat="1" applyFont="1" applyFill="1" applyBorder="1" applyAlignment="1">
      <alignment horizontal="right" vertical="center" wrapText="1"/>
    </xf>
    <xf numFmtId="176" fontId="63" fillId="0" borderId="25" xfId="5408" applyNumberFormat="1" applyFont="1" applyFill="1" applyBorder="1" applyAlignment="1">
      <alignment horizontal="right" vertical="center" wrapText="1"/>
    </xf>
    <xf numFmtId="0" fontId="13" fillId="0" borderId="9" xfId="5408" applyFont="1" applyFill="1" applyBorder="1" applyAlignment="1">
      <alignment horizontal="justify" vertical="center" wrapText="1"/>
    </xf>
    <xf numFmtId="0" fontId="13" fillId="0" borderId="1" xfId="5408" applyFont="1" applyFill="1" applyBorder="1" applyAlignment="1">
      <alignment horizontal="left" vertical="center" wrapText="1"/>
    </xf>
    <xf numFmtId="0" fontId="13" fillId="0" borderId="63" xfId="5408" applyFont="1" applyFill="1" applyBorder="1" applyAlignment="1">
      <alignment horizontal="distributed" vertical="center" wrapText="1" indent="1"/>
    </xf>
    <xf numFmtId="0" fontId="13" fillId="0" borderId="2" xfId="5408" applyFont="1" applyFill="1" applyBorder="1" applyAlignment="1">
      <alignment horizontal="distributed" vertical="center" wrapText="1" indent="1"/>
    </xf>
    <xf numFmtId="0" fontId="13" fillId="0" borderId="26" xfId="3" applyFont="1" applyBorder="1" applyAlignment="1">
      <alignment horizontal="right" vertical="top" wrapText="1"/>
    </xf>
    <xf numFmtId="3" fontId="66" fillId="0" borderId="0" xfId="5" applyNumberFormat="1" applyFont="1" applyAlignment="1">
      <alignment vertical="top" wrapText="1"/>
    </xf>
    <xf numFmtId="0" fontId="0" fillId="0" borderId="0" xfId="0" applyAlignment="1">
      <alignment horizontal="center"/>
    </xf>
    <xf numFmtId="0" fontId="13" fillId="0" borderId="0" xfId="0" applyFont="1" applyAlignment="1">
      <alignment horizontal="center"/>
    </xf>
    <xf numFmtId="176" fontId="13" fillId="0" borderId="0" xfId="0" applyNumberFormat="1" applyFont="1" applyAlignment="1">
      <alignment horizontal="center"/>
    </xf>
    <xf numFmtId="9" fontId="13" fillId="0" borderId="0" xfId="0" applyNumberFormat="1" applyFont="1" applyAlignment="1">
      <alignment horizontal="center"/>
    </xf>
    <xf numFmtId="176" fontId="19" fillId="0" borderId="19" xfId="5" applyNumberFormat="1" applyFont="1" applyFill="1" applyBorder="1" applyAlignment="1">
      <alignment vertical="top" wrapText="1"/>
    </xf>
    <xf numFmtId="176" fontId="19" fillId="0" borderId="18" xfId="5" applyNumberFormat="1" applyFont="1" applyFill="1" applyBorder="1" applyAlignment="1">
      <alignment vertical="top" wrapText="1"/>
    </xf>
    <xf numFmtId="0" fontId="13" fillId="0" borderId="18" xfId="5" applyFont="1" applyFill="1" applyBorder="1" applyAlignment="1">
      <alignment vertical="top"/>
    </xf>
    <xf numFmtId="176" fontId="19" fillId="0" borderId="17" xfId="5" applyNumberFormat="1" applyFont="1" applyFill="1" applyBorder="1" applyAlignment="1">
      <alignment vertical="top" wrapText="1"/>
    </xf>
    <xf numFmtId="0" fontId="13" fillId="0" borderId="1" xfId="2" applyFont="1" applyBorder="1" applyAlignment="1">
      <alignment vertical="top"/>
    </xf>
    <xf numFmtId="176" fontId="19" fillId="0" borderId="21" xfId="2" applyNumberFormat="1" applyFont="1" applyFill="1" applyBorder="1" applyAlignment="1">
      <alignment vertical="top"/>
    </xf>
    <xf numFmtId="0" fontId="47" fillId="0" borderId="1" xfId="5" applyFont="1" applyFill="1" applyBorder="1" applyAlignment="1">
      <alignment vertical="top"/>
    </xf>
    <xf numFmtId="176" fontId="19" fillId="0" borderId="1" xfId="5" applyNumberFormat="1" applyFont="1" applyBorder="1" applyAlignment="1">
      <alignment horizontal="right" vertical="top"/>
    </xf>
    <xf numFmtId="179" fontId="32" fillId="0" borderId="0" xfId="5" applyNumberFormat="1" applyFont="1" applyFill="1" applyAlignment="1">
      <alignment vertical="top"/>
    </xf>
    <xf numFmtId="0" fontId="32" fillId="0" borderId="0" xfId="5" applyFont="1" applyFill="1" applyAlignment="1">
      <alignment vertical="top"/>
    </xf>
    <xf numFmtId="0" fontId="142" fillId="0" borderId="0" xfId="0" applyFont="1" applyAlignment="1">
      <alignment horizontal="right"/>
    </xf>
    <xf numFmtId="0" fontId="19" fillId="0" borderId="4" xfId="5" applyNumberFormat="1" applyFont="1" applyFill="1" applyBorder="1" applyAlignment="1">
      <alignment vertical="top" wrapText="1"/>
    </xf>
    <xf numFmtId="0" fontId="62" fillId="26" borderId="4" xfId="5408" applyFont="1" applyFill="1" applyBorder="1" applyAlignment="1">
      <alignment vertical="top" wrapText="1"/>
    </xf>
    <xf numFmtId="0" fontId="62" fillId="26" borderId="17" xfId="5408" applyFont="1" applyFill="1" applyBorder="1" applyAlignment="1">
      <alignment vertical="top" wrapText="1"/>
    </xf>
    <xf numFmtId="0" fontId="50" fillId="0" borderId="31" xfId="3" applyFont="1" applyFill="1" applyBorder="1" applyAlignment="1">
      <alignment horizontal="justify" vertical="center" wrapText="1"/>
    </xf>
    <xf numFmtId="0" fontId="62" fillId="26" borderId="13" xfId="5408" applyFont="1" applyFill="1" applyBorder="1" applyAlignment="1">
      <alignment vertical="center" wrapText="1"/>
    </xf>
    <xf numFmtId="0" fontId="105" fillId="0" borderId="0" xfId="87" applyFont="1" applyFill="1" applyAlignment="1">
      <alignment horizontal="center" vertical="center"/>
    </xf>
    <xf numFmtId="0" fontId="106" fillId="0" borderId="0" xfId="87" applyFont="1" applyFill="1" applyAlignment="1">
      <alignment horizontal="center" vertical="center"/>
    </xf>
    <xf numFmtId="0" fontId="103" fillId="0" borderId="0" xfId="87" applyFont="1" applyFill="1" applyAlignment="1">
      <alignment horizontal="center" vertical="center"/>
    </xf>
    <xf numFmtId="0" fontId="9" fillId="0" borderId="0" xfId="87" applyFont="1" applyFill="1" applyAlignment="1">
      <alignment horizontal="center" vertical="center"/>
    </xf>
    <xf numFmtId="0" fontId="19" fillId="0" borderId="20" xfId="87" applyFont="1" applyFill="1" applyBorder="1" applyAlignment="1">
      <alignment horizontal="center" vertical="center"/>
    </xf>
    <xf numFmtId="0" fontId="13" fillId="0" borderId="22" xfId="87" applyFont="1" applyFill="1" applyBorder="1" applyAlignment="1">
      <alignment horizontal="distributed" vertical="center" wrapText="1" indent="2"/>
    </xf>
    <xf numFmtId="0" fontId="13" fillId="0" borderId="1" xfId="87" applyFont="1" applyFill="1" applyBorder="1" applyAlignment="1">
      <alignment horizontal="distributed" vertical="center" wrapText="1" indent="2"/>
    </xf>
    <xf numFmtId="0" fontId="13" fillId="0" borderId="43" xfId="87" applyFont="1" applyFill="1" applyBorder="1" applyAlignment="1">
      <alignment horizontal="distributed" vertical="center" wrapText="1" indent="2"/>
    </xf>
    <xf numFmtId="0" fontId="13" fillId="0" borderId="2" xfId="87" applyFont="1" applyFill="1" applyBorder="1" applyAlignment="1">
      <alignment horizontal="distributed" vertical="center" wrapText="1" indent="1"/>
    </xf>
    <xf numFmtId="0" fontId="13" fillId="0" borderId="15" xfId="87" applyFont="1" applyFill="1" applyBorder="1" applyAlignment="1">
      <alignment horizontal="distributed" vertical="center" wrapText="1" indent="1"/>
    </xf>
    <xf numFmtId="0" fontId="13" fillId="0" borderId="11" xfId="87" applyFont="1" applyFill="1" applyBorder="1" applyAlignment="1">
      <alignment horizontal="distributed" vertical="center" wrapText="1" indent="1"/>
    </xf>
    <xf numFmtId="0" fontId="13" fillId="0" borderId="5" xfId="87" applyFont="1" applyFill="1" applyBorder="1" applyAlignment="1">
      <alignment horizontal="distributed" vertical="center" wrapText="1" indent="1"/>
    </xf>
    <xf numFmtId="0" fontId="13" fillId="0" borderId="41" xfId="87" applyFont="1" applyFill="1" applyBorder="1" applyAlignment="1">
      <alignment horizontal="distributed" vertical="center" wrapText="1" indent="1"/>
    </xf>
    <xf numFmtId="0" fontId="13" fillId="0" borderId="13" xfId="87" applyFont="1" applyFill="1" applyBorder="1" applyAlignment="1">
      <alignment horizontal="distributed" vertical="center" wrapText="1" indent="1"/>
    </xf>
    <xf numFmtId="0" fontId="105" fillId="0" borderId="0" xfId="168" applyFont="1" applyFill="1" applyAlignment="1">
      <alignment horizontal="center" vertical="center"/>
    </xf>
    <xf numFmtId="0" fontId="106" fillId="0" borderId="0" xfId="168" applyFont="1" applyFill="1" applyAlignment="1">
      <alignment horizontal="center" vertical="center"/>
    </xf>
    <xf numFmtId="0" fontId="103" fillId="0" borderId="0" xfId="168" applyFont="1" applyFill="1" applyAlignment="1">
      <alignment horizontal="center" vertical="center"/>
    </xf>
    <xf numFmtId="0" fontId="9" fillId="0" borderId="0" xfId="168" applyFont="1" applyFill="1" applyAlignment="1">
      <alignment horizontal="center" vertical="center"/>
    </xf>
    <xf numFmtId="0" fontId="19" fillId="0" borderId="20" xfId="168" applyFont="1" applyFill="1" applyBorder="1" applyAlignment="1">
      <alignment horizontal="center" vertical="center"/>
    </xf>
    <xf numFmtId="0" fontId="13" fillId="0" borderId="22" xfId="168" applyFont="1" applyFill="1" applyBorder="1" applyAlignment="1">
      <alignment horizontal="distributed" vertical="center" wrapText="1" indent="2"/>
    </xf>
    <xf numFmtId="0" fontId="13" fillId="0" borderId="1" xfId="168" applyFont="1" applyFill="1" applyBorder="1" applyAlignment="1">
      <alignment horizontal="distributed" vertical="center" wrapText="1" indent="2"/>
    </xf>
    <xf numFmtId="0" fontId="13" fillId="0" borderId="43" xfId="168" applyFont="1" applyFill="1" applyBorder="1" applyAlignment="1">
      <alignment horizontal="distributed" vertical="center" wrapText="1" indent="2"/>
    </xf>
    <xf numFmtId="0" fontId="13" fillId="0" borderId="2" xfId="168" applyFont="1" applyFill="1" applyBorder="1" applyAlignment="1">
      <alignment horizontal="distributed" vertical="center" wrapText="1" indent="1"/>
    </xf>
    <xf numFmtId="0" fontId="13" fillId="0" borderId="15" xfId="168" applyFont="1" applyFill="1" applyBorder="1" applyAlignment="1">
      <alignment horizontal="distributed" vertical="center" wrapText="1" indent="1"/>
    </xf>
    <xf numFmtId="0" fontId="13" fillId="0" borderId="11" xfId="168" applyFont="1" applyFill="1" applyBorder="1" applyAlignment="1">
      <alignment horizontal="distributed" vertical="center" wrapText="1" indent="1"/>
    </xf>
    <xf numFmtId="0" fontId="13" fillId="0" borderId="5" xfId="168" applyFont="1" applyFill="1" applyBorder="1" applyAlignment="1">
      <alignment horizontal="distributed" vertical="center" wrapText="1" indent="1"/>
    </xf>
    <xf numFmtId="0" fontId="13" fillId="0" borderId="41" xfId="168" applyFont="1" applyFill="1" applyBorder="1" applyAlignment="1">
      <alignment horizontal="distributed" vertical="center" wrapText="1" indent="1"/>
    </xf>
    <xf numFmtId="0" fontId="13" fillId="0" borderId="13" xfId="168" applyFont="1" applyFill="1" applyBorder="1" applyAlignment="1">
      <alignment horizontal="distributed" vertical="center" wrapText="1" indent="1"/>
    </xf>
    <xf numFmtId="0" fontId="114" fillId="0" borderId="0" xfId="176" applyFont="1" applyBorder="1" applyAlignment="1">
      <alignment horizontal="distributed" vertical="center" indent="2"/>
    </xf>
    <xf numFmtId="0" fontId="56" fillId="0" borderId="0" xfId="5" applyFont="1" applyFill="1" applyAlignment="1">
      <alignment horizontal="center" vertical="center"/>
    </xf>
    <xf numFmtId="0" fontId="57" fillId="0" borderId="0" xfId="5" applyFont="1" applyFill="1" applyAlignment="1">
      <alignment horizontal="center" vertical="center"/>
    </xf>
    <xf numFmtId="0" fontId="54" fillId="0" borderId="0" xfId="5" applyFont="1" applyFill="1" applyAlignment="1">
      <alignment horizontal="center" vertical="center"/>
    </xf>
    <xf numFmtId="0" fontId="55" fillId="0" borderId="0" xfId="5" applyFont="1" applyFill="1" applyAlignment="1">
      <alignment horizontal="center" vertical="center"/>
    </xf>
    <xf numFmtId="0" fontId="58" fillId="0" borderId="0" xfId="5" applyFont="1" applyFill="1" applyBorder="1" applyAlignment="1">
      <alignment horizontal="center" vertical="center"/>
    </xf>
    <xf numFmtId="0" fontId="31" fillId="0" borderId="0" xfId="5" applyFont="1" applyFill="1" applyBorder="1" applyAlignment="1">
      <alignment horizontal="center" vertical="center"/>
    </xf>
    <xf numFmtId="0" fontId="13" fillId="0" borderId="8" xfId="5" applyFont="1" applyFill="1" applyBorder="1" applyAlignment="1">
      <alignment horizontal="center" vertical="center" wrapText="1"/>
    </xf>
    <xf numFmtId="0" fontId="19" fillId="0" borderId="38" xfId="0" applyFont="1" applyFill="1" applyBorder="1" applyAlignment="1">
      <alignment horizontal="center" vertical="center" wrapText="1"/>
    </xf>
    <xf numFmtId="0" fontId="13" fillId="0" borderId="7" xfId="5"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3" fillId="0" borderId="40" xfId="5" applyFont="1" applyFill="1" applyBorder="1" applyAlignment="1">
      <alignment horizontal="center" vertical="center" wrapText="1"/>
    </xf>
    <xf numFmtId="0" fontId="19" fillId="0" borderId="37" xfId="5" applyFont="1" applyFill="1" applyBorder="1" applyAlignment="1">
      <alignment horizontal="center" vertical="center" wrapText="1"/>
    </xf>
    <xf numFmtId="0" fontId="61" fillId="0" borderId="0" xfId="0" applyFont="1" applyFill="1" applyBorder="1" applyAlignment="1">
      <alignment horizontal="left" wrapText="1"/>
    </xf>
    <xf numFmtId="0" fontId="61" fillId="0" borderId="0" xfId="0" applyFont="1" applyFill="1" applyBorder="1" applyAlignment="1">
      <alignment horizontal="left"/>
    </xf>
    <xf numFmtId="0" fontId="61" fillId="0" borderId="0" xfId="0" applyFont="1" applyBorder="1" applyAlignment="1">
      <alignment horizontal="left" vertical="top"/>
    </xf>
    <xf numFmtId="0" fontId="13" fillId="0" borderId="36" xfId="5" applyFont="1" applyFill="1" applyBorder="1" applyAlignment="1">
      <alignment horizontal="center" vertical="center" wrapText="1"/>
    </xf>
    <xf numFmtId="0" fontId="27" fillId="0" borderId="0" xfId="5" applyFont="1" applyAlignment="1">
      <alignment horizontal="center" vertical="top"/>
    </xf>
    <xf numFmtId="0" fontId="28" fillId="0" borderId="0" xfId="5" applyFont="1" applyAlignment="1">
      <alignment horizontal="center" vertical="top"/>
    </xf>
    <xf numFmtId="0" fontId="11" fillId="0" borderId="0" xfId="5" applyFont="1" applyAlignment="1">
      <alignment horizontal="center" vertical="top"/>
    </xf>
    <xf numFmtId="0" fontId="20" fillId="0" borderId="0" xfId="5" applyFont="1" applyAlignment="1">
      <alignment horizontal="center" vertical="top"/>
    </xf>
    <xf numFmtId="0" fontId="58" fillId="0" borderId="0" xfId="5" applyFont="1" applyBorder="1" applyAlignment="1">
      <alignment horizontal="center" vertical="center"/>
    </xf>
    <xf numFmtId="0" fontId="12" fillId="0" borderId="0" xfId="5" applyFont="1" applyBorder="1" applyAlignment="1">
      <alignment horizontal="center" vertical="center"/>
    </xf>
    <xf numFmtId="0" fontId="29" fillId="0" borderId="0" xfId="5" applyFont="1" applyBorder="1" applyAlignment="1">
      <alignment horizontal="center" vertical="center"/>
    </xf>
    <xf numFmtId="0" fontId="14" fillId="0" borderId="30" xfId="5" applyFont="1" applyFill="1" applyBorder="1" applyAlignment="1">
      <alignment horizontal="center" vertical="center" wrapText="1"/>
    </xf>
    <xf numFmtId="0" fontId="15" fillId="0" borderId="2" xfId="5" applyFont="1" applyFill="1" applyBorder="1" applyAlignment="1">
      <alignment horizontal="center" vertical="center" wrapText="1"/>
    </xf>
    <xf numFmtId="0" fontId="13" fillId="0" borderId="2" xfId="3" applyFont="1" applyBorder="1" applyAlignment="1">
      <alignment horizontal="center" vertical="center" wrapText="1" justifyLastLine="1"/>
    </xf>
    <xf numFmtId="0" fontId="13" fillId="0" borderId="15" xfId="3" applyFont="1" applyBorder="1" applyAlignment="1">
      <alignment horizontal="center" vertical="center" wrapText="1" justifyLastLine="1"/>
    </xf>
    <xf numFmtId="0" fontId="13" fillId="0" borderId="5" xfId="3" applyFont="1" applyBorder="1" applyAlignment="1">
      <alignment horizontal="center" vertical="center" wrapText="1" justifyLastLine="1"/>
    </xf>
    <xf numFmtId="0" fontId="13" fillId="0" borderId="41" xfId="3" applyFont="1" applyBorder="1" applyAlignment="1">
      <alignment horizontal="center" vertical="center" wrapText="1" justifyLastLine="1"/>
    </xf>
    <xf numFmtId="0" fontId="19" fillId="0" borderId="21" xfId="3" applyFont="1" applyBorder="1" applyAlignment="1">
      <alignment horizontal="left" vertical="top" wrapText="1"/>
    </xf>
    <xf numFmtId="0" fontId="19" fillId="0" borderId="26" xfId="3" applyFont="1" applyBorder="1" applyAlignment="1">
      <alignment horizontal="left" vertical="top" wrapText="1"/>
    </xf>
    <xf numFmtId="0" fontId="13" fillId="0" borderId="28" xfId="3" applyFont="1" applyBorder="1" applyAlignment="1">
      <alignment horizontal="center" vertical="center" wrapText="1" justifyLastLine="1"/>
    </xf>
    <xf numFmtId="0" fontId="13" fillId="0" borderId="42" xfId="3" applyFont="1" applyBorder="1" applyAlignment="1">
      <alignment horizontal="center" vertical="center" wrapText="1" justifyLastLine="1"/>
    </xf>
    <xf numFmtId="176" fontId="19" fillId="0" borderId="21" xfId="3" applyNumberFormat="1" applyFont="1" applyBorder="1" applyAlignment="1">
      <alignment horizontal="center" vertical="top"/>
    </xf>
    <xf numFmtId="176" fontId="19" fillId="0" borderId="26" xfId="3" applyNumberFormat="1" applyFont="1" applyBorder="1" applyAlignment="1">
      <alignment horizontal="center" vertical="top"/>
    </xf>
    <xf numFmtId="176" fontId="19" fillId="0" borderId="12" xfId="3" applyNumberFormat="1" applyFont="1" applyBorder="1" applyAlignment="1">
      <alignment horizontal="center" vertical="top"/>
    </xf>
    <xf numFmtId="176" fontId="19" fillId="0" borderId="29" xfId="3" applyNumberFormat="1" applyFont="1" applyBorder="1" applyAlignment="1">
      <alignment horizontal="center" vertical="top"/>
    </xf>
    <xf numFmtId="0" fontId="27" fillId="0" borderId="0" xfId="5" applyFont="1" applyBorder="1" applyAlignment="1">
      <alignment horizontal="center" vertical="top"/>
    </xf>
    <xf numFmtId="0" fontId="28" fillId="0" borderId="0" xfId="5" applyFont="1" applyBorder="1" applyAlignment="1">
      <alignment horizontal="center" vertical="top"/>
    </xf>
    <xf numFmtId="0" fontId="20" fillId="0" borderId="0" xfId="3" applyFont="1" applyBorder="1" applyAlignment="1">
      <alignment horizontal="center" vertical="top"/>
    </xf>
    <xf numFmtId="0" fontId="58" fillId="0" borderId="0" xfId="5" applyFont="1" applyAlignment="1">
      <alignment horizontal="center"/>
    </xf>
    <xf numFmtId="0" fontId="29" fillId="0" borderId="0" xfId="5" applyFont="1" applyAlignment="1">
      <alignment horizontal="center"/>
    </xf>
    <xf numFmtId="0" fontId="31" fillId="0" borderId="0" xfId="5" applyFont="1" applyAlignment="1">
      <alignment horizontal="center" vertical="top"/>
    </xf>
    <xf numFmtId="0" fontId="29" fillId="0" borderId="20" xfId="5" applyFont="1" applyBorder="1" applyAlignment="1">
      <alignment horizontal="center" vertical="center"/>
    </xf>
    <xf numFmtId="0" fontId="11" fillId="0" borderId="0" xfId="5" applyFont="1" applyBorder="1" applyAlignment="1">
      <alignment horizontal="center" vertical="top"/>
    </xf>
    <xf numFmtId="0" fontId="20" fillId="0" borderId="0" xfId="5" applyFont="1" applyBorder="1" applyAlignment="1">
      <alignment horizontal="center" vertical="top"/>
    </xf>
    <xf numFmtId="0" fontId="58" fillId="0" borderId="0" xfId="5" applyFont="1" applyBorder="1" applyAlignment="1">
      <alignment horizontal="center"/>
    </xf>
    <xf numFmtId="0" fontId="12" fillId="0" borderId="0" xfId="5" applyFont="1" applyBorder="1" applyAlignment="1">
      <alignment horizontal="center"/>
    </xf>
    <xf numFmtId="0" fontId="27" fillId="0" borderId="0" xfId="2" applyFont="1" applyAlignment="1">
      <alignment horizontal="center" vertical="top"/>
    </xf>
    <xf numFmtId="0" fontId="11" fillId="0" borderId="0" xfId="2" applyFont="1" applyAlignment="1">
      <alignment horizontal="center" vertical="top"/>
    </xf>
    <xf numFmtId="0" fontId="58" fillId="0" borderId="0" xfId="2" applyFont="1" applyAlignment="1">
      <alignment horizontal="center" vertical="top"/>
    </xf>
    <xf numFmtId="0" fontId="13" fillId="0" borderId="40" xfId="4" applyFont="1" applyBorder="1" applyAlignment="1">
      <alignment horizontal="center" vertical="center" wrapText="1"/>
    </xf>
    <xf numFmtId="0" fontId="13" fillId="0" borderId="44" xfId="4" applyFont="1" applyBorder="1" applyAlignment="1">
      <alignment horizontal="center" vertical="center" wrapText="1"/>
    </xf>
    <xf numFmtId="0" fontId="13" fillId="0" borderId="28" xfId="4" applyFont="1" applyBorder="1" applyAlignment="1">
      <alignment horizontal="center" vertical="top"/>
    </xf>
    <xf numFmtId="0" fontId="13" fillId="0" borderId="45" xfId="4" applyFont="1" applyBorder="1" applyAlignment="1">
      <alignment horizontal="center" vertical="top"/>
    </xf>
    <xf numFmtId="0" fontId="13" fillId="0" borderId="46" xfId="4" applyFont="1" applyBorder="1" applyAlignment="1">
      <alignment horizontal="center" vertical="top"/>
    </xf>
    <xf numFmtId="0" fontId="13" fillId="0" borderId="7" xfId="4" applyFont="1" applyBorder="1" applyAlignment="1">
      <alignment horizontal="center" vertical="center" wrapText="1"/>
    </xf>
    <xf numFmtId="0" fontId="13" fillId="0" borderId="39" xfId="4" applyFont="1" applyBorder="1" applyAlignment="1">
      <alignment horizontal="center" vertical="center" wrapText="1"/>
    </xf>
    <xf numFmtId="0" fontId="13" fillId="0" borderId="8" xfId="4" applyFont="1" applyBorder="1" applyAlignment="1">
      <alignment horizontal="center" vertical="center" wrapText="1"/>
    </xf>
    <xf numFmtId="0" fontId="13" fillId="0" borderId="38" xfId="4" applyFont="1" applyBorder="1" applyAlignment="1">
      <alignment horizontal="center" vertical="center" wrapText="1"/>
    </xf>
    <xf numFmtId="0" fontId="27" fillId="0" borderId="0" xfId="4" applyFont="1" applyAlignment="1">
      <alignment horizontal="center" vertical="top"/>
    </xf>
    <xf numFmtId="0" fontId="28" fillId="0" borderId="0" xfId="4" applyFont="1" applyAlignment="1">
      <alignment horizontal="center" vertical="top"/>
    </xf>
    <xf numFmtId="0" fontId="11" fillId="0" borderId="0" xfId="4" applyFont="1" applyAlignment="1">
      <alignment horizontal="center" vertical="top"/>
    </xf>
    <xf numFmtId="0" fontId="20" fillId="0" borderId="0" xfId="4" applyFont="1" applyAlignment="1">
      <alignment horizontal="center" vertical="top"/>
    </xf>
    <xf numFmtId="0" fontId="58" fillId="0" borderId="0" xfId="4" applyFont="1" applyAlignment="1">
      <alignment horizontal="center" vertical="top"/>
    </xf>
    <xf numFmtId="0" fontId="29" fillId="0" borderId="0" xfId="4" applyFont="1" applyAlignment="1">
      <alignment horizontal="center" vertical="top"/>
    </xf>
    <xf numFmtId="0" fontId="13" fillId="0" borderId="0" xfId="4" applyFont="1" applyBorder="1" applyAlignment="1">
      <alignment horizontal="right" vertical="top"/>
    </xf>
    <xf numFmtId="0" fontId="19" fillId="0" borderId="0" xfId="4" applyFont="1" applyBorder="1" applyAlignment="1">
      <alignment horizontal="right" vertical="top"/>
    </xf>
    <xf numFmtId="0" fontId="66" fillId="0" borderId="34" xfId="7" applyFont="1" applyBorder="1" applyAlignment="1">
      <alignment vertical="center"/>
    </xf>
    <xf numFmtId="0" fontId="67" fillId="0" borderId="34" xfId="7" applyFont="1" applyBorder="1" applyAlignment="1">
      <alignment vertical="center"/>
    </xf>
    <xf numFmtId="0" fontId="31" fillId="0" borderId="0" xfId="8" applyFont="1" applyAlignment="1">
      <alignment horizontal="center" vertical="top"/>
    </xf>
    <xf numFmtId="0" fontId="31" fillId="0" borderId="0" xfId="0" applyFont="1" applyAlignment="1">
      <alignment horizontal="center" vertical="top"/>
    </xf>
    <xf numFmtId="0" fontId="27" fillId="0" borderId="0" xfId="7" applyFont="1" applyAlignment="1">
      <alignment horizontal="center" vertical="center"/>
    </xf>
    <xf numFmtId="0" fontId="28" fillId="0" borderId="0" xfId="7" applyFont="1" applyAlignment="1">
      <alignment horizontal="center" vertical="center"/>
    </xf>
    <xf numFmtId="0" fontId="11" fillId="0" borderId="0" xfId="8" applyFont="1" applyAlignment="1">
      <alignment horizontal="center" vertical="top"/>
    </xf>
    <xf numFmtId="0" fontId="20" fillId="0" borderId="0" xfId="8" applyFont="1" applyAlignment="1">
      <alignment horizontal="center" vertical="top"/>
    </xf>
    <xf numFmtId="0" fontId="19" fillId="0" borderId="20" xfId="8" applyFont="1" applyBorder="1" applyAlignment="1">
      <alignment horizontal="right" vertical="top"/>
    </xf>
    <xf numFmtId="0" fontId="13" fillId="0" borderId="22" xfId="8" applyFont="1" applyBorder="1" applyAlignment="1">
      <alignment horizontal="center" vertical="center" wrapText="1"/>
    </xf>
    <xf numFmtId="0" fontId="13" fillId="0" borderId="43" xfId="8" applyFont="1" applyBorder="1" applyAlignment="1">
      <alignment horizontal="center" vertical="center" wrapText="1"/>
    </xf>
    <xf numFmtId="0" fontId="13" fillId="0" borderId="28" xfId="8" applyFont="1" applyBorder="1" applyAlignment="1">
      <alignment horizontal="distributed" vertical="distributed" wrapText="1"/>
    </xf>
    <xf numFmtId="0" fontId="19" fillId="0" borderId="45" xfId="8" applyFont="1" applyBorder="1" applyAlignment="1">
      <alignment horizontal="distributed" vertical="distributed" wrapText="1"/>
    </xf>
    <xf numFmtId="0" fontId="19" fillId="0" borderId="46" xfId="8" applyFont="1" applyBorder="1" applyAlignment="1">
      <alignment horizontal="distributed" vertical="distributed" wrapText="1"/>
    </xf>
    <xf numFmtId="0" fontId="13" fillId="0" borderId="7" xfId="8" applyFont="1" applyBorder="1" applyAlignment="1">
      <alignment horizontal="distributed" vertical="center"/>
    </xf>
    <xf numFmtId="0" fontId="19" fillId="0" borderId="39" xfId="8" applyFont="1" applyBorder="1" applyAlignment="1">
      <alignment horizontal="distributed" vertical="center"/>
    </xf>
    <xf numFmtId="0" fontId="13" fillId="0" borderId="7" xfId="8" applyFont="1" applyBorder="1" applyAlignment="1">
      <alignment horizontal="center" vertical="center" wrapText="1"/>
    </xf>
    <xf numFmtId="0" fontId="19" fillId="0" borderId="39" xfId="8" applyFont="1" applyBorder="1" applyAlignment="1">
      <alignment horizontal="center" vertical="center" wrapText="1"/>
    </xf>
    <xf numFmtId="0" fontId="13" fillId="0" borderId="8" xfId="8" applyFont="1" applyBorder="1" applyAlignment="1">
      <alignment horizontal="distributed" vertical="center"/>
    </xf>
    <xf numFmtId="0" fontId="19" fillId="0" borderId="38" xfId="8" applyFont="1" applyBorder="1" applyAlignment="1">
      <alignment horizontal="distributed"/>
    </xf>
    <xf numFmtId="0" fontId="12" fillId="0" borderId="0" xfId="5" applyFont="1" applyAlignment="1">
      <alignment horizontal="center"/>
    </xf>
    <xf numFmtId="0" fontId="32" fillId="0" borderId="0" xfId="2" applyFont="1" applyBorder="1" applyAlignment="1">
      <alignment horizontal="left" vertical="top" wrapText="1"/>
    </xf>
    <xf numFmtId="0" fontId="56" fillId="0" borderId="0" xfId="2" applyFont="1" applyAlignment="1">
      <alignment horizontal="center" vertical="top"/>
    </xf>
    <xf numFmtId="0" fontId="57" fillId="0" borderId="0" xfId="2" applyFont="1" applyAlignment="1">
      <alignment horizontal="center" vertical="top"/>
    </xf>
    <xf numFmtId="0" fontId="54" fillId="0" borderId="0" xfId="2" applyFont="1" applyAlignment="1">
      <alignment horizontal="center" vertical="top"/>
    </xf>
    <xf numFmtId="0" fontId="55" fillId="0" borderId="0" xfId="2" applyFont="1" applyAlignment="1">
      <alignment horizontal="center" vertical="top"/>
    </xf>
    <xf numFmtId="0" fontId="103" fillId="0" borderId="0" xfId="2" applyFont="1" applyAlignment="1">
      <alignment horizontal="center" vertical="top"/>
    </xf>
    <xf numFmtId="0" fontId="9" fillId="0" borderId="0" xfId="2" applyFont="1" applyAlignment="1">
      <alignment horizontal="center" vertical="top"/>
    </xf>
    <xf numFmtId="0" fontId="59" fillId="0" borderId="20" xfId="2" applyFont="1" applyBorder="1" applyAlignment="1">
      <alignment horizontal="right" vertical="center"/>
    </xf>
    <xf numFmtId="0" fontId="141" fillId="0" borderId="34" xfId="5" applyFont="1" applyFill="1" applyBorder="1" applyAlignment="1">
      <alignment horizontal="justify" vertical="top" wrapText="1"/>
    </xf>
    <xf numFmtId="0" fontId="27" fillId="0" borderId="0" xfId="5" applyFont="1" applyFill="1" applyAlignment="1">
      <alignment horizontal="center" vertical="top"/>
    </xf>
    <xf numFmtId="0" fontId="28" fillId="0" borderId="0" xfId="5" applyFont="1" applyFill="1" applyAlignment="1">
      <alignment horizontal="center" vertical="top"/>
    </xf>
    <xf numFmtId="0" fontId="28" fillId="0" borderId="0" xfId="0" applyFont="1" applyFill="1" applyAlignment="1">
      <alignment vertical="top"/>
    </xf>
    <xf numFmtId="0" fontId="20" fillId="0" borderId="0" xfId="5" applyFont="1" applyFill="1" applyAlignment="1">
      <alignment horizontal="center" vertical="top"/>
    </xf>
    <xf numFmtId="0" fontId="19" fillId="0" borderId="0" xfId="0" applyFont="1" applyFill="1" applyAlignment="1">
      <alignment vertical="top"/>
    </xf>
    <xf numFmtId="0" fontId="58" fillId="0" borderId="0" xfId="5" applyFont="1" applyFill="1" applyAlignment="1">
      <alignment horizontal="center"/>
    </xf>
    <xf numFmtId="0" fontId="29" fillId="0" borderId="0" xfId="5" applyFont="1" applyFill="1" applyAlignment="1">
      <alignment horizontal="center"/>
    </xf>
    <xf numFmtId="0" fontId="19" fillId="0" borderId="0" xfId="0" applyFont="1" applyFill="1" applyAlignment="1"/>
    <xf numFmtId="176" fontId="19" fillId="0" borderId="4" xfId="5" applyNumberFormat="1" applyFont="1" applyFill="1" applyBorder="1" applyAlignment="1">
      <alignment horizontal="left" vertical="top" wrapText="1"/>
    </xf>
    <xf numFmtId="0" fontId="144" fillId="26" borderId="34" xfId="5" applyFont="1" applyFill="1" applyBorder="1" applyAlignment="1">
      <alignment horizontal="justify" vertical="top" wrapText="1"/>
    </xf>
    <xf numFmtId="0" fontId="27" fillId="0" borderId="0" xfId="5408" applyFont="1" applyFill="1" applyAlignment="1">
      <alignment horizontal="center" vertical="center"/>
    </xf>
    <xf numFmtId="0" fontId="11" fillId="0" borderId="0" xfId="5408" applyFont="1" applyFill="1" applyAlignment="1">
      <alignment horizontal="center" vertical="center"/>
    </xf>
    <xf numFmtId="0" fontId="31" fillId="0" borderId="0" xfId="5408" applyFont="1" applyFill="1" applyAlignment="1">
      <alignment horizontal="center"/>
    </xf>
    <xf numFmtId="0" fontId="32" fillId="0" borderId="0" xfId="5408" applyFont="1" applyFill="1" applyAlignment="1">
      <alignment vertical="center"/>
    </xf>
    <xf numFmtId="0" fontId="32" fillId="0" borderId="0" xfId="5408" applyFont="1" applyAlignment="1">
      <alignment vertical="center"/>
    </xf>
    <xf numFmtId="0" fontId="62" fillId="26" borderId="4" xfId="5408" applyFont="1" applyFill="1" applyBorder="1" applyAlignment="1">
      <alignment horizontal="left" vertical="center" wrapText="1"/>
    </xf>
    <xf numFmtId="0" fontId="13" fillId="0" borderId="4" xfId="0" applyFont="1" applyBorder="1" applyAlignment="1">
      <alignment horizontal="left" vertical="center" wrapText="1"/>
    </xf>
    <xf numFmtId="0" fontId="13" fillId="0" borderId="4" xfId="5" applyNumberFormat="1" applyFont="1" applyFill="1" applyBorder="1" applyAlignment="1">
      <alignment vertical="top" wrapText="1"/>
    </xf>
    <xf numFmtId="0" fontId="19" fillId="0" borderId="4" xfId="0" applyFont="1" applyFill="1" applyBorder="1" applyAlignment="1">
      <alignment vertical="top"/>
    </xf>
    <xf numFmtId="0" fontId="13" fillId="0" borderId="4" xfId="5" applyNumberFormat="1" applyFont="1" applyFill="1" applyBorder="1" applyAlignment="1">
      <alignment horizontal="left" vertical="top" wrapText="1"/>
    </xf>
    <xf numFmtId="0" fontId="13" fillId="0" borderId="22" xfId="5" applyFont="1" applyBorder="1" applyAlignment="1">
      <alignment horizontal="center" vertical="center" wrapText="1"/>
    </xf>
    <xf numFmtId="0" fontId="19" fillId="0" borderId="43" xfId="0" applyFont="1" applyBorder="1" applyAlignment="1">
      <alignment horizontal="center" wrapText="1"/>
    </xf>
    <xf numFmtId="0" fontId="13" fillId="0" borderId="7" xfId="5" applyFont="1" applyBorder="1" applyAlignment="1">
      <alignment horizontal="center" vertical="distributed" wrapText="1"/>
    </xf>
    <xf numFmtId="0" fontId="13" fillId="0" borderId="39" xfId="5" applyFont="1" applyBorder="1" applyAlignment="1">
      <alignment horizontal="center" vertical="distributed" wrapText="1"/>
    </xf>
    <xf numFmtId="0" fontId="11" fillId="0" borderId="0" xfId="5" applyFont="1" applyFill="1" applyAlignment="1">
      <alignment horizontal="center" vertical="top"/>
    </xf>
    <xf numFmtId="0" fontId="58" fillId="0" borderId="0" xfId="5" applyFont="1" applyFill="1" applyBorder="1" applyAlignment="1">
      <alignment horizontal="center"/>
    </xf>
    <xf numFmtId="0" fontId="29" fillId="0" borderId="0" xfId="5" applyFont="1" applyFill="1" applyBorder="1" applyAlignment="1">
      <alignment horizontal="center"/>
    </xf>
    <xf numFmtId="0" fontId="13" fillId="0" borderId="22" xfId="5" applyFont="1" applyFill="1" applyBorder="1" applyAlignment="1">
      <alignment horizontal="distributed" vertical="center" wrapText="1"/>
    </xf>
    <xf numFmtId="0" fontId="19" fillId="0" borderId="43" xfId="5" applyFont="1" applyFill="1" applyBorder="1" applyAlignment="1">
      <alignment horizontal="distributed" vertical="center" wrapText="1"/>
    </xf>
    <xf numFmtId="179" fontId="13" fillId="0" borderId="7" xfId="5" applyNumberFormat="1" applyFont="1" applyFill="1" applyBorder="1" applyAlignment="1">
      <alignment horizontal="distributed" vertical="center" wrapText="1"/>
    </xf>
    <xf numFmtId="179" fontId="19" fillId="0" borderId="39" xfId="5" applyNumberFormat="1" applyFont="1" applyFill="1" applyBorder="1" applyAlignment="1">
      <alignment horizontal="distributed" vertical="center" wrapText="1"/>
    </xf>
    <xf numFmtId="0" fontId="13" fillId="0" borderId="7" xfId="5" applyFont="1" applyFill="1" applyBorder="1" applyAlignment="1">
      <alignment horizontal="center" vertical="center"/>
    </xf>
    <xf numFmtId="0" fontId="13" fillId="0" borderId="39" xfId="5" applyFont="1" applyFill="1" applyBorder="1" applyAlignment="1">
      <alignment horizontal="center" vertical="center"/>
    </xf>
    <xf numFmtId="0" fontId="13" fillId="0" borderId="8" xfId="5" applyFont="1" applyFill="1" applyBorder="1" applyAlignment="1">
      <alignment horizontal="distributed" vertical="center" wrapText="1"/>
    </xf>
    <xf numFmtId="0" fontId="19" fillId="0" borderId="38" xfId="5" applyFont="1" applyFill="1" applyBorder="1" applyAlignment="1">
      <alignment horizontal="distributed" vertical="center" wrapText="1"/>
    </xf>
    <xf numFmtId="0" fontId="133" fillId="0" borderId="0" xfId="5" applyFont="1" applyBorder="1" applyAlignment="1">
      <alignment horizontal="center" vertical="center"/>
    </xf>
    <xf numFmtId="0" fontId="133" fillId="0" borderId="35" xfId="5" applyFont="1" applyBorder="1" applyAlignment="1">
      <alignment horizontal="center" vertical="center"/>
    </xf>
  </cellXfs>
  <cellStyles count="7276">
    <cellStyle name=" 1" xfId="10"/>
    <cellStyle name="?" xfId="11"/>
    <cellStyle name="???????鮒?????????????_x0001_???_x0001_???_x0001_???_x0001_?_x0002_?_x0003_?_x0004_??_x0001_??L?????????????? ??????????_x0007__x0003_??K_x0001_????_x000b_??_x0009_??&amp;???_x001b_???????????L_x0004_??X_x0004_???????????????" xfId="317"/>
    <cellStyle name="???????鮒?????????????_x0001_???_x0001_???_x0001_???_x0001_?_x0002_?_x0003_?_x0004_??_x0001_??L?????????????? ??????????_x0007__x0003_??K_x0001_????_x000b_??_x0009_??&amp;???_x001b_???????????L_x0004_??X_x0004_??????????????? 1" xfId="318"/>
    <cellStyle name="_1000831-101年度公務車輛調查表（彙）" xfId="12"/>
    <cellStyle name="_1000831各機關101年度預算案對外捐助彙整表" xfId="13"/>
    <cellStyle name="_1000906_101年度公共建設及設施費_附表" xfId="14"/>
    <cellStyle name="_1000906_101年度投資_附表" xfId="15"/>
    <cellStyle name="_1000907-101年度用途別調查表-運輸設備費（彙）" xfId="16"/>
    <cellStyle name="_1000909_101委辦費_附表" xfId="17"/>
    <cellStyle name="_1000909-101年度用途別調查表(特別費)登錄網站用" xfId="18"/>
    <cellStyle name="_101年用途別-對個人之補捐助(上傳局網)" xfId="19"/>
    <cellStyle name="_101年度用途別調查表(其他業務租金)-彙" xfId="20"/>
    <cellStyle name="_101年度用途別調查表(教育訓練)" xfId="21"/>
    <cellStyle name="_101年度用途別調查表(資訊服務費)" xfId="22"/>
    <cellStyle name="_101年度用途別調查表(臺灣省各縣市)" xfId="23"/>
    <cellStyle name="_101年度用途別調查表-大陸旅費" xfId="24"/>
    <cellStyle name="_101年度用途別調查表－加班值班費" xfId="25"/>
    <cellStyle name="_101年度用途別調查表-物品" xfId="26"/>
    <cellStyle name="_101年度用途別調查表-對國內團體之捐助(表)" xfId="27"/>
    <cellStyle name="_101年度對福建省補助" xfId="28"/>
    <cellStyle name="_101年度臨時人員酬金-彙總" xfId="29"/>
    <cellStyle name="_101年按日按件計資酬金明細表" xfId="30"/>
    <cellStyle name="_101通訊費(彙)" xfId="31"/>
    <cellStyle name="_101預備金-增減原因" xfId="32"/>
    <cellStyle name="_101獎補助" xfId="33"/>
    <cellStyle name="_400403關於中央對直轄市政府補助之說明（掛網）" xfId="34"/>
    <cellStyle name="_97及98派員出國計畫預算比較表-彙" xfId="35"/>
    <cellStyle name="_980821-99預算案相關表件(彙)-v" xfId="319"/>
    <cellStyle name="_980929-99年其他業務租金明細比較表" xfId="36"/>
    <cellStyle name="_98-99年度用途別國外旅費比較表" xfId="37"/>
    <cellStyle name="_98年其他業務租金比較表970917" xfId="38"/>
    <cellStyle name="_Book1" xfId="39"/>
    <cellStyle name="_一般事務費、車輛及養護費編列表" xfId="40"/>
    <cellStyle name="_中央各部會債務費編列表" xfId="41"/>
    <cellStyle name="_行政院會議資料-10008" xfId="336"/>
    <cellStyle name="_附件２之附表一至三" xfId="337"/>
    <cellStyle name="_兼職費預算編列之說明(101)" xfId="42"/>
    <cellStyle name="_院處100-1" xfId="43"/>
    <cellStyle name="_彙總0911" xfId="44"/>
    <cellStyle name="_對學生之獎助" xfId="45"/>
    <cellStyle name="_關於水電費預算編列之說明" xfId="46"/>
    <cellStyle name="0,0_x000d__x000a_NA_x000d__x000a_" xfId="380"/>
    <cellStyle name="0,0_x000d__x000a_NA_x000d__x000a_ 2" xfId="381"/>
    <cellStyle name="0,0_x000d__x000a_NA_x000d__x000a__104年無形資產初審建議表2" xfId="382"/>
    <cellStyle name="20% - 輔色1 2" xfId="47"/>
    <cellStyle name="20% - 輔色1 2 2" xfId="383"/>
    <cellStyle name="20% - 輔色1 2 2 2" xfId="384"/>
    <cellStyle name="20% - 輔色1 2 3" xfId="385"/>
    <cellStyle name="20% - 輔色1 2 3 2" xfId="386"/>
    <cellStyle name="20% - 輔色1 2 4" xfId="387"/>
    <cellStyle name="20% - 輔色1 2_104年無形資產初審建議表2" xfId="388"/>
    <cellStyle name="20% - 輔色1 3" xfId="291"/>
    <cellStyle name="20% - 輔色1 4" xfId="389"/>
    <cellStyle name="20% - 輔色1 4 2" xfId="390"/>
    <cellStyle name="20% - 輔色1 5" xfId="391"/>
    <cellStyle name="20% - 輔色2 2" xfId="48"/>
    <cellStyle name="20% - 輔色2 2 2" xfId="392"/>
    <cellStyle name="20% - 輔色2 2 2 2" xfId="393"/>
    <cellStyle name="20% - 輔色2 2 3" xfId="394"/>
    <cellStyle name="20% - 輔色2 2 3 2" xfId="395"/>
    <cellStyle name="20% - 輔色2 2 4" xfId="396"/>
    <cellStyle name="20% - 輔色2 2_104年無形資產初審建議表2" xfId="397"/>
    <cellStyle name="20% - 輔色2 3" xfId="274"/>
    <cellStyle name="20% - 輔色2 4" xfId="398"/>
    <cellStyle name="20% - 輔色2 4 2" xfId="399"/>
    <cellStyle name="20% - 輔色2 5" xfId="400"/>
    <cellStyle name="20% - 輔色3 2" xfId="49"/>
    <cellStyle name="20% - 輔色3 2 2" xfId="401"/>
    <cellStyle name="20% - 輔色3 2 2 2" xfId="402"/>
    <cellStyle name="20% - 輔色3 2 3" xfId="403"/>
    <cellStyle name="20% - 輔色3 2 3 2" xfId="404"/>
    <cellStyle name="20% - 輔色3 2 4" xfId="405"/>
    <cellStyle name="20% - 輔色3 2_104年無形資產初審建議表2" xfId="406"/>
    <cellStyle name="20% - 輔色3 3" xfId="282"/>
    <cellStyle name="20% - 輔色3 4" xfId="407"/>
    <cellStyle name="20% - 輔色3 4 2" xfId="408"/>
    <cellStyle name="20% - 輔色3 5" xfId="409"/>
    <cellStyle name="20% - 輔色4 2" xfId="50"/>
    <cellStyle name="20% - 輔色4 2 2" xfId="410"/>
    <cellStyle name="20% - 輔色4 2 2 2" xfId="411"/>
    <cellStyle name="20% - 輔色4 2 3" xfId="412"/>
    <cellStyle name="20% - 輔色4 2 3 2" xfId="413"/>
    <cellStyle name="20% - 輔色4 2 4" xfId="414"/>
    <cellStyle name="20% - 輔色4 2_104年無形資產初審建議表2" xfId="415"/>
    <cellStyle name="20% - 輔色4 3" xfId="267"/>
    <cellStyle name="20% - 輔色4 4" xfId="416"/>
    <cellStyle name="20% - 輔色4 4 2" xfId="417"/>
    <cellStyle name="20% - 輔色4 5" xfId="418"/>
    <cellStyle name="20% - 輔色5 2" xfId="51"/>
    <cellStyle name="20% - 輔色5 2 2" xfId="419"/>
    <cellStyle name="20% - 輔色5 2 2 2" xfId="420"/>
    <cellStyle name="20% - 輔色5 2 3" xfId="421"/>
    <cellStyle name="20% - 輔色5 2 3 2" xfId="422"/>
    <cellStyle name="20% - 輔色5 2 4" xfId="423"/>
    <cellStyle name="20% - 輔色5 2_104年無形資產初審建議表2" xfId="424"/>
    <cellStyle name="20% - 輔色5 3" xfId="269"/>
    <cellStyle name="20% - 輔色5 4" xfId="425"/>
    <cellStyle name="20% - 輔色5 4 2" xfId="426"/>
    <cellStyle name="20% - 輔色5 5" xfId="427"/>
    <cellStyle name="20% - 輔色6 2" xfId="52"/>
    <cellStyle name="20% - 輔色6 2 2" xfId="428"/>
    <cellStyle name="20% - 輔色6 2 2 2" xfId="429"/>
    <cellStyle name="20% - 輔色6 2 3" xfId="430"/>
    <cellStyle name="20% - 輔色6 2 3 2" xfId="431"/>
    <cellStyle name="20% - 輔色6 2 4" xfId="432"/>
    <cellStyle name="20% - 輔色6 2_104年無形資產初審建議表2" xfId="433"/>
    <cellStyle name="20% - 輔色6 3" xfId="288"/>
    <cellStyle name="20% - 輔色6 4" xfId="434"/>
    <cellStyle name="20% - 輔色6 4 2" xfId="435"/>
    <cellStyle name="20% - 輔色6 5" xfId="436"/>
    <cellStyle name="40% - 輔色1 2" xfId="53"/>
    <cellStyle name="40% - 輔色1 2 2" xfId="437"/>
    <cellStyle name="40% - 輔色1 2 2 2" xfId="438"/>
    <cellStyle name="40% - 輔色1 2 3" xfId="439"/>
    <cellStyle name="40% - 輔色1 2 3 2" xfId="440"/>
    <cellStyle name="40% - 輔色1 2 4" xfId="441"/>
    <cellStyle name="40% - 輔色1 2_104年無形資產初審建議表2" xfId="442"/>
    <cellStyle name="40% - 輔色1 3" xfId="266"/>
    <cellStyle name="40% - 輔色1 4" xfId="443"/>
    <cellStyle name="40% - 輔色1 4 2" xfId="444"/>
    <cellStyle name="40% - 輔色1 5" xfId="445"/>
    <cellStyle name="40% - 輔色2 2" xfId="54"/>
    <cellStyle name="40% - 輔色2 2 2" xfId="446"/>
    <cellStyle name="40% - 輔色2 2 2 2" xfId="447"/>
    <cellStyle name="40% - 輔色2 2 3" xfId="448"/>
    <cellStyle name="40% - 輔色2 2 3 2" xfId="449"/>
    <cellStyle name="40% - 輔色2 2 4" xfId="450"/>
    <cellStyle name="40% - 輔色2 2_104年無形資產初審建議表2" xfId="451"/>
    <cellStyle name="40% - 輔色2 3" xfId="281"/>
    <cellStyle name="40% - 輔色2 4" xfId="452"/>
    <cellStyle name="40% - 輔色2 4 2" xfId="453"/>
    <cellStyle name="40% - 輔色2 5" xfId="454"/>
    <cellStyle name="40% - 輔色3 2" xfId="55"/>
    <cellStyle name="40% - 輔色3 2 2" xfId="455"/>
    <cellStyle name="40% - 輔色3 2 2 2" xfId="456"/>
    <cellStyle name="40% - 輔色3 2 3" xfId="457"/>
    <cellStyle name="40% - 輔色3 2 3 2" xfId="458"/>
    <cellStyle name="40% - 輔色3 2 4" xfId="459"/>
    <cellStyle name="40% - 輔色3 2_104年無形資產初審建議表2" xfId="460"/>
    <cellStyle name="40% - 輔色3 3" xfId="289"/>
    <cellStyle name="40% - 輔色3 4" xfId="461"/>
    <cellStyle name="40% - 輔色3 4 2" xfId="462"/>
    <cellStyle name="40% - 輔色3 5" xfId="463"/>
    <cellStyle name="40% - 輔色4 2" xfId="56"/>
    <cellStyle name="40% - 輔色4 2 2" xfId="464"/>
    <cellStyle name="40% - 輔色4 2 2 2" xfId="465"/>
    <cellStyle name="40% - 輔色4 2 3" xfId="466"/>
    <cellStyle name="40% - 輔色4 2 3 2" xfId="467"/>
    <cellStyle name="40% - 輔色4 2 4" xfId="468"/>
    <cellStyle name="40% - 輔色4 2_104年無形資產初審建議表2" xfId="469"/>
    <cellStyle name="40% - 輔色4 3" xfId="290"/>
    <cellStyle name="40% - 輔色4 4" xfId="470"/>
    <cellStyle name="40% - 輔色4 4 2" xfId="471"/>
    <cellStyle name="40% - 輔色4 5" xfId="472"/>
    <cellStyle name="40% - 輔色5 2" xfId="57"/>
    <cellStyle name="40% - 輔色5 2 2" xfId="473"/>
    <cellStyle name="40% - 輔色5 2 2 2" xfId="474"/>
    <cellStyle name="40% - 輔色5 2 3" xfId="475"/>
    <cellStyle name="40% - 輔色5 2 3 2" xfId="476"/>
    <cellStyle name="40% - 輔色5 2 4" xfId="477"/>
    <cellStyle name="40% - 輔色5 2_104年無形資產初審建議表2" xfId="478"/>
    <cellStyle name="40% - 輔色5 3" xfId="284"/>
    <cellStyle name="40% - 輔色5 4" xfId="479"/>
    <cellStyle name="40% - 輔色5 4 2" xfId="480"/>
    <cellStyle name="40% - 輔色5 5" xfId="481"/>
    <cellStyle name="40% - 輔色6 2" xfId="58"/>
    <cellStyle name="40% - 輔色6 2 2" xfId="482"/>
    <cellStyle name="40% - 輔色6 2 2 2" xfId="483"/>
    <cellStyle name="40% - 輔色6 2 3" xfId="484"/>
    <cellStyle name="40% - 輔色6 2 3 2" xfId="485"/>
    <cellStyle name="40% - 輔色6 2 4" xfId="486"/>
    <cellStyle name="40% - 輔色6 2_104年無形資產初審建議表2" xfId="487"/>
    <cellStyle name="40% - 輔色6 3" xfId="276"/>
    <cellStyle name="40% - 輔色6 4" xfId="488"/>
    <cellStyle name="40% - 輔色6 4 2" xfId="489"/>
    <cellStyle name="40% - 輔色6 5" xfId="490"/>
    <cellStyle name="60% - 輔色1 2" xfId="59"/>
    <cellStyle name="60% - 輔色1 2 2" xfId="491"/>
    <cellStyle name="60% - 輔色1 2 3" xfId="492"/>
    <cellStyle name="60% - 輔色1 2 3 2" xfId="493"/>
    <cellStyle name="60% - 輔色1 3" xfId="277"/>
    <cellStyle name="60% - 輔色1 4" xfId="494"/>
    <cellStyle name="60% - 輔色1 4 2" xfId="495"/>
    <cellStyle name="60% - 輔色2 2" xfId="60"/>
    <cellStyle name="60% - 輔色2 2 2" xfId="496"/>
    <cellStyle name="60% - 輔色2 3" xfId="497"/>
    <cellStyle name="60% - 輔色2 4" xfId="498"/>
    <cellStyle name="60% - 輔色3 2" xfId="61"/>
    <cellStyle name="60% - 輔色3 2 2" xfId="499"/>
    <cellStyle name="60% - 輔色3 2 3" xfId="500"/>
    <cellStyle name="60% - 輔色3 2 3 2" xfId="501"/>
    <cellStyle name="60% - 輔色3 3" xfId="261"/>
    <cellStyle name="60% - 輔色3 4" xfId="502"/>
    <cellStyle name="60% - 輔色3 4 2" xfId="503"/>
    <cellStyle name="60% - 輔色4 2" xfId="62"/>
    <cellStyle name="60% - 輔色4 2 2" xfId="504"/>
    <cellStyle name="60% - 輔色4 2 3" xfId="505"/>
    <cellStyle name="60% - 輔色4 2 3 2" xfId="506"/>
    <cellStyle name="60% - 輔色4 3" xfId="263"/>
    <cellStyle name="60% - 輔色4 4" xfId="507"/>
    <cellStyle name="60% - 輔色4 4 2" xfId="508"/>
    <cellStyle name="60% - 輔色5 2" xfId="63"/>
    <cellStyle name="60% - 輔色5 2 2" xfId="509"/>
    <cellStyle name="60% - 輔色5 3" xfId="510"/>
    <cellStyle name="60% - 輔色5 4" xfId="511"/>
    <cellStyle name="60% - 輔色6 2" xfId="64"/>
    <cellStyle name="60% - 輔色6 2 2" xfId="512"/>
    <cellStyle name="60% - 輔色6 2 3" xfId="513"/>
    <cellStyle name="60% - 輔色6 2 3 2" xfId="514"/>
    <cellStyle name="60% - 輔色6 3" xfId="272"/>
    <cellStyle name="60% - 輔色6 4" xfId="515"/>
    <cellStyle name="60% - 輔色6 4 2" xfId="516"/>
    <cellStyle name="Comma0" xfId="65"/>
    <cellStyle name="Currency0" xfId="66"/>
    <cellStyle name="Date" xfId="67"/>
    <cellStyle name="e0" xfId="338"/>
    <cellStyle name="e1" xfId="339"/>
    <cellStyle name="e2" xfId="340"/>
    <cellStyle name="eng" xfId="68"/>
    <cellStyle name="Euro" xfId="69"/>
    <cellStyle name="f0" xfId="341"/>
    <cellStyle name="f1" xfId="342"/>
    <cellStyle name="f2" xfId="343"/>
    <cellStyle name="Fixed" xfId="70"/>
    <cellStyle name="Grey" xfId="71"/>
    <cellStyle name="header" xfId="72"/>
    <cellStyle name="Header1" xfId="73"/>
    <cellStyle name="Header2" xfId="74"/>
    <cellStyle name="Header2 2" xfId="517"/>
    <cellStyle name="Header2 2 2" xfId="518"/>
    <cellStyle name="Header2 2 2 2" xfId="519"/>
    <cellStyle name="Header2 2 2 2 2" xfId="520"/>
    <cellStyle name="Header2 2 2 3" xfId="521"/>
    <cellStyle name="Header2 2 2 4" xfId="522"/>
    <cellStyle name="Header2 2 3" xfId="523"/>
    <cellStyle name="Header2 2 3 2" xfId="524"/>
    <cellStyle name="Header2 2 3 2 2" xfId="525"/>
    <cellStyle name="Header2 2 3 3" xfId="526"/>
    <cellStyle name="Header2 2 3 4" xfId="527"/>
    <cellStyle name="Header2 2 4" xfId="528"/>
    <cellStyle name="Header2 2 4 2" xfId="529"/>
    <cellStyle name="Header2 2 5" xfId="530"/>
    <cellStyle name="Header2 2 6" xfId="531"/>
    <cellStyle name="Header2 3" xfId="532"/>
    <cellStyle name="Header2 3 2" xfId="533"/>
    <cellStyle name="Header2 3 2 2" xfId="534"/>
    <cellStyle name="Header2 3 2 2 2" xfId="535"/>
    <cellStyle name="Header2 3 2 3" xfId="536"/>
    <cellStyle name="Header2 3 2 4" xfId="537"/>
    <cellStyle name="Header2 3 3" xfId="538"/>
    <cellStyle name="Header2 3 3 2" xfId="539"/>
    <cellStyle name="Header2 3 4" xfId="540"/>
    <cellStyle name="Header2 3 5" xfId="541"/>
    <cellStyle name="Header2 4" xfId="542"/>
    <cellStyle name="Header2 4 2" xfId="543"/>
    <cellStyle name="Header2 4 2 2" xfId="544"/>
    <cellStyle name="Header2 4 2 2 2" xfId="545"/>
    <cellStyle name="Header2 4 2 3" xfId="546"/>
    <cellStyle name="Header2 4 2 4" xfId="547"/>
    <cellStyle name="Header2 4 3" xfId="548"/>
    <cellStyle name="Header2 4 3 2" xfId="549"/>
    <cellStyle name="Header2 4 4" xfId="550"/>
    <cellStyle name="Header2 4 5" xfId="551"/>
    <cellStyle name="Header2 5" xfId="552"/>
    <cellStyle name="Header2 5 2" xfId="553"/>
    <cellStyle name="Header2 6" xfId="554"/>
    <cellStyle name="Header2 7" xfId="555"/>
    <cellStyle name="Heading 1" xfId="75"/>
    <cellStyle name="Heading 2" xfId="76"/>
    <cellStyle name="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ͼͼͼͼͼͼΚΚδδϒϒϨϨϨϨϨϨϨϨϾϾϾϾϾϾϾϾЊЊККККјќѬѬѬѬҀҀҀҀҀҀҀҀҀҀҀ" xfId="556"/>
    <cellStyle name="Input [yellow]" xfId="77"/>
    <cellStyle name="Input [yellow] 10" xfId="557"/>
    <cellStyle name="Input [yellow] 2" xfId="558"/>
    <cellStyle name="Input [yellow] 2 2" xfId="559"/>
    <cellStyle name="Input [yellow] 2 2 2" xfId="560"/>
    <cellStyle name="Input [yellow] 2 2 3" xfId="561"/>
    <cellStyle name="Input [yellow] 2 3" xfId="562"/>
    <cellStyle name="Input [yellow] 2 3 2" xfId="563"/>
    <cellStyle name="Input [yellow] 2 3 3" xfId="564"/>
    <cellStyle name="Input [yellow] 2 4" xfId="565"/>
    <cellStyle name="Input [yellow] 2 5" xfId="566"/>
    <cellStyle name="Input [yellow] 2 6" xfId="567"/>
    <cellStyle name="Input [yellow] 3" xfId="568"/>
    <cellStyle name="Input [yellow] 3 2" xfId="569"/>
    <cellStyle name="Input [yellow] 3 2 2" xfId="570"/>
    <cellStyle name="Input [yellow] 3 2 2 2" xfId="571"/>
    <cellStyle name="Input [yellow] 3 2 2 3" xfId="572"/>
    <cellStyle name="Input [yellow] 3 2 3" xfId="573"/>
    <cellStyle name="Input [yellow] 3 2 3 2" xfId="574"/>
    <cellStyle name="Input [yellow] 3 2 3 3" xfId="575"/>
    <cellStyle name="Input [yellow] 3 2 4" xfId="576"/>
    <cellStyle name="Input [yellow] 3 2 5" xfId="577"/>
    <cellStyle name="Input [yellow] 3 2 6" xfId="578"/>
    <cellStyle name="Input [yellow] 3 3" xfId="579"/>
    <cellStyle name="Input [yellow] 3 3 2" xfId="580"/>
    <cellStyle name="Input [yellow] 3 3 3" xfId="581"/>
    <cellStyle name="Input [yellow] 3 4" xfId="582"/>
    <cellStyle name="Input [yellow] 3 4 2" xfId="583"/>
    <cellStyle name="Input [yellow] 3 4 3" xfId="584"/>
    <cellStyle name="Input [yellow] 3 5" xfId="585"/>
    <cellStyle name="Input [yellow] 3 6" xfId="586"/>
    <cellStyle name="Input [yellow] 3 7" xfId="587"/>
    <cellStyle name="Input [yellow] 4" xfId="588"/>
    <cellStyle name="Input [yellow] 4 2" xfId="589"/>
    <cellStyle name="Input [yellow] 4 2 2" xfId="590"/>
    <cellStyle name="Input [yellow] 4 2 2 2" xfId="591"/>
    <cellStyle name="Input [yellow] 4 2 2 3" xfId="592"/>
    <cellStyle name="Input [yellow] 4 2 3" xfId="593"/>
    <cellStyle name="Input [yellow] 4 2 3 2" xfId="594"/>
    <cellStyle name="Input [yellow] 4 2 3 3" xfId="595"/>
    <cellStyle name="Input [yellow] 4 2 4" xfId="596"/>
    <cellStyle name="Input [yellow] 4 2 5" xfId="597"/>
    <cellStyle name="Input [yellow] 4 2 6" xfId="598"/>
    <cellStyle name="Input [yellow] 4 3" xfId="599"/>
    <cellStyle name="Input [yellow] 4 3 2" xfId="600"/>
    <cellStyle name="Input [yellow] 4 3 3" xfId="601"/>
    <cellStyle name="Input [yellow] 4 4" xfId="602"/>
    <cellStyle name="Input [yellow] 4 4 2" xfId="603"/>
    <cellStyle name="Input [yellow] 4 4 3" xfId="604"/>
    <cellStyle name="Input [yellow] 4 5" xfId="605"/>
    <cellStyle name="Input [yellow] 4 6" xfId="606"/>
    <cellStyle name="Input [yellow] 4 7" xfId="607"/>
    <cellStyle name="Input [yellow] 5" xfId="608"/>
    <cellStyle name="Input [yellow] 5 2" xfId="609"/>
    <cellStyle name="Input [yellow] 5 2 2" xfId="610"/>
    <cellStyle name="Input [yellow] 5 2 2 2" xfId="611"/>
    <cellStyle name="Input [yellow] 5 2 2 3" xfId="612"/>
    <cellStyle name="Input [yellow] 5 2 3" xfId="613"/>
    <cellStyle name="Input [yellow] 5 2 3 2" xfId="614"/>
    <cellStyle name="Input [yellow] 5 2 3 3" xfId="615"/>
    <cellStyle name="Input [yellow] 5 2 4" xfId="616"/>
    <cellStyle name="Input [yellow] 5 2 5" xfId="617"/>
    <cellStyle name="Input [yellow] 5 2 6" xfId="618"/>
    <cellStyle name="Input [yellow] 5 3" xfId="619"/>
    <cellStyle name="Input [yellow] 5 3 2" xfId="620"/>
    <cellStyle name="Input [yellow] 5 3 3" xfId="621"/>
    <cellStyle name="Input [yellow] 5 4" xfId="622"/>
    <cellStyle name="Input [yellow] 5 4 2" xfId="623"/>
    <cellStyle name="Input [yellow] 5 4 3" xfId="624"/>
    <cellStyle name="Input [yellow] 5 5" xfId="625"/>
    <cellStyle name="Input [yellow] 5 6" xfId="626"/>
    <cellStyle name="Input [yellow] 5 7" xfId="627"/>
    <cellStyle name="Input [yellow] 6" xfId="628"/>
    <cellStyle name="Input [yellow] 6 2" xfId="629"/>
    <cellStyle name="Input [yellow] 6 3" xfId="630"/>
    <cellStyle name="Input [yellow] 7" xfId="631"/>
    <cellStyle name="Input [yellow] 7 2" xfId="632"/>
    <cellStyle name="Input [yellow] 7 3" xfId="633"/>
    <cellStyle name="Input [yellow] 8" xfId="634"/>
    <cellStyle name="Input [yellow] 9" xfId="635"/>
    <cellStyle name="lu" xfId="78"/>
    <cellStyle name="lu 2" xfId="2248"/>
    <cellStyle name="n0" xfId="79"/>
    <cellStyle name="n1" xfId="80"/>
    <cellStyle name="n2" xfId="344"/>
    <cellStyle name="Normal - Style1" xfId="81"/>
    <cellStyle name="Normal - Style1 2" xfId="189"/>
    <cellStyle name="Normal_% Completion" xfId="82"/>
    <cellStyle name="p0" xfId="345"/>
    <cellStyle name="p1" xfId="346"/>
    <cellStyle name="p2" xfId="347"/>
    <cellStyle name="Percent [2]" xfId="83"/>
    <cellStyle name="r0" xfId="348"/>
    <cellStyle name="r1" xfId="349"/>
    <cellStyle name="r2" xfId="350"/>
    <cellStyle name="s]_x000d__x000a_load=_x000d__x000a_run=_x000d__x000a_NullPort=None_x000d__x000a_device=HP LaserJet 4 Plus,HPPCL5MS,LPT1:_x000d__x000a__x000d__x000a_[Desktop]_x000d__x000a_Wallpaper=(无)_x000d__x000a_TileWallpaper=0_x000d_" xfId="636"/>
    <cellStyle name="sheet" xfId="84"/>
    <cellStyle name="Total" xfId="85"/>
    <cellStyle name="遽_laroux" xfId="86"/>
    <cellStyle name="一般" xfId="0" builtinId="0"/>
    <cellStyle name="一般 10" xfId="169"/>
    <cellStyle name="一般 10 10" xfId="3210"/>
    <cellStyle name="一般 10 10 2" xfId="5075"/>
    <cellStyle name="一般 10 10 3" xfId="5410"/>
    <cellStyle name="一般 10 11" xfId="3320"/>
    <cellStyle name="一般 10 11 2" xfId="5185"/>
    <cellStyle name="一般 10 11 3" xfId="5411"/>
    <cellStyle name="一般 10 12" xfId="3435"/>
    <cellStyle name="一般 10 12 2" xfId="5300"/>
    <cellStyle name="一般 10 12 3" xfId="5412"/>
    <cellStyle name="一般 10 13" xfId="3548"/>
    <cellStyle name="一般 10 14" xfId="5409"/>
    <cellStyle name="一般 10 2" xfId="185"/>
    <cellStyle name="一般 10 2 10" xfId="3450"/>
    <cellStyle name="一般 10 2 10 2" xfId="5315"/>
    <cellStyle name="一般 10 2 10 3" xfId="5414"/>
    <cellStyle name="一般 10 2 11" xfId="3555"/>
    <cellStyle name="一般 10 2 12" xfId="5413"/>
    <cellStyle name="一般 10 2 2" xfId="234"/>
    <cellStyle name="一般 10 2 2 10" xfId="5415"/>
    <cellStyle name="一般 10 2 2 2" xfId="2274"/>
    <cellStyle name="一般 10 2 2 2 2" xfId="4155"/>
    <cellStyle name="一般 10 2 2 2 3" xfId="5416"/>
    <cellStyle name="一般 10 2 2 3" xfId="2370"/>
    <cellStyle name="一般 10 2 2 3 2" xfId="4251"/>
    <cellStyle name="一般 10 2 2 3 3" xfId="5417"/>
    <cellStyle name="一般 10 2 2 4" xfId="2540"/>
    <cellStyle name="一般 10 2 2 4 2" xfId="4406"/>
    <cellStyle name="一般 10 2 2 4 3" xfId="5418"/>
    <cellStyle name="一般 10 2 2 5" xfId="2656"/>
    <cellStyle name="一般 10 2 2 5 2" xfId="4521"/>
    <cellStyle name="一般 10 2 2 5 3" xfId="5419"/>
    <cellStyle name="一般 10 2 2 6" xfId="3249"/>
    <cellStyle name="一般 10 2 2 6 2" xfId="5114"/>
    <cellStyle name="一般 10 2 2 6 3" xfId="5420"/>
    <cellStyle name="一般 10 2 2 7" xfId="3359"/>
    <cellStyle name="一般 10 2 2 7 2" xfId="5224"/>
    <cellStyle name="一般 10 2 2 7 3" xfId="5421"/>
    <cellStyle name="一般 10 2 2 8" xfId="3474"/>
    <cellStyle name="一般 10 2 2 8 2" xfId="5339"/>
    <cellStyle name="一般 10 2 2 8 3" xfId="5422"/>
    <cellStyle name="一般 10 2 2 9" xfId="3589"/>
    <cellStyle name="一般 10 2 3" xfId="313"/>
    <cellStyle name="一般 10 2 3 10" xfId="5423"/>
    <cellStyle name="一般 10 2 3 2" xfId="2308"/>
    <cellStyle name="一般 10 2 3 2 2" xfId="4189"/>
    <cellStyle name="一般 10 2 3 2 3" xfId="5424"/>
    <cellStyle name="一般 10 2 3 3" xfId="2419"/>
    <cellStyle name="一般 10 2 3 3 2" xfId="4300"/>
    <cellStyle name="一般 10 2 3 3 3" xfId="5425"/>
    <cellStyle name="一般 10 2 3 4" xfId="2589"/>
    <cellStyle name="一般 10 2 3 4 2" xfId="4455"/>
    <cellStyle name="一般 10 2 3 4 3" xfId="5426"/>
    <cellStyle name="一般 10 2 3 5" xfId="2705"/>
    <cellStyle name="一般 10 2 3 5 2" xfId="4570"/>
    <cellStyle name="一般 10 2 3 5 3" xfId="5427"/>
    <cellStyle name="一般 10 2 3 6" xfId="3293"/>
    <cellStyle name="一般 10 2 3 6 2" xfId="5158"/>
    <cellStyle name="一般 10 2 3 6 3" xfId="5428"/>
    <cellStyle name="一般 10 2 3 7" xfId="3408"/>
    <cellStyle name="一般 10 2 3 7 2" xfId="5273"/>
    <cellStyle name="一般 10 2 3 7 3" xfId="5429"/>
    <cellStyle name="一般 10 2 3 8" xfId="3523"/>
    <cellStyle name="一般 10 2 3 8 2" xfId="5388"/>
    <cellStyle name="一般 10 2 3 8 3" xfId="5430"/>
    <cellStyle name="一般 10 2 3 9" xfId="3638"/>
    <cellStyle name="一般 10 2 4" xfId="638"/>
    <cellStyle name="一般 10 2 4 2" xfId="2447"/>
    <cellStyle name="一般 10 2 4 3" xfId="2259"/>
    <cellStyle name="一般 10 2 4 3 2" xfId="4140"/>
    <cellStyle name="一般 10 2 4 3 3" xfId="5431"/>
    <cellStyle name="一般 10 2 5" xfId="2346"/>
    <cellStyle name="一般 10 2 5 2" xfId="4227"/>
    <cellStyle name="一般 10 2 5 3" xfId="5432"/>
    <cellStyle name="一般 10 2 6" xfId="2516"/>
    <cellStyle name="一般 10 2 6 2" xfId="4382"/>
    <cellStyle name="一般 10 2 6 3" xfId="5433"/>
    <cellStyle name="一般 10 2 7" xfId="2632"/>
    <cellStyle name="一般 10 2 7 2" xfId="4497"/>
    <cellStyle name="一般 10 2 7 3" xfId="5434"/>
    <cellStyle name="一般 10 2 8" xfId="3225"/>
    <cellStyle name="一般 10 2 8 2" xfId="5090"/>
    <cellStyle name="一般 10 2 8 3" xfId="5435"/>
    <cellStyle name="一般 10 2 9" xfId="3335"/>
    <cellStyle name="一般 10 2 9 2" xfId="5200"/>
    <cellStyle name="一般 10 2 9 3" xfId="5436"/>
    <cellStyle name="一般 10 3" xfId="219"/>
    <cellStyle name="一般 10 3 10" xfId="5437"/>
    <cellStyle name="一般 10 3 2" xfId="639"/>
    <cellStyle name="一般 10 3 2 2" xfId="2448"/>
    <cellStyle name="一般 10 3 2 3" xfId="2263"/>
    <cellStyle name="一般 10 3 2 3 2" xfId="4144"/>
    <cellStyle name="一般 10 3 2 3 3" xfId="5438"/>
    <cellStyle name="一般 10 3 3" xfId="2355"/>
    <cellStyle name="一般 10 3 3 2" xfId="4236"/>
    <cellStyle name="一般 10 3 3 3" xfId="5439"/>
    <cellStyle name="一般 10 3 4" xfId="2525"/>
    <cellStyle name="一般 10 3 4 2" xfId="4391"/>
    <cellStyle name="一般 10 3 4 3" xfId="5440"/>
    <cellStyle name="一般 10 3 5" xfId="2641"/>
    <cellStyle name="一般 10 3 5 2" xfId="4506"/>
    <cellStyle name="一般 10 3 5 3" xfId="5441"/>
    <cellStyle name="一般 10 3 6" xfId="3234"/>
    <cellStyle name="一般 10 3 6 2" xfId="5099"/>
    <cellStyle name="一般 10 3 6 3" xfId="5442"/>
    <cellStyle name="一般 10 3 7" xfId="3344"/>
    <cellStyle name="一般 10 3 7 2" xfId="5209"/>
    <cellStyle name="一般 10 3 7 3" xfId="5443"/>
    <cellStyle name="一般 10 3 8" xfId="3459"/>
    <cellStyle name="一般 10 3 8 2" xfId="5324"/>
    <cellStyle name="一般 10 3 8 3" xfId="5444"/>
    <cellStyle name="一般 10 3 9" xfId="3574"/>
    <cellStyle name="一般 10 4" xfId="243"/>
    <cellStyle name="一般 10 4 10" xfId="5445"/>
    <cellStyle name="一般 10 4 2" xfId="640"/>
    <cellStyle name="一般 10 4 2 2" xfId="2449"/>
    <cellStyle name="一般 10 4 2 3" xfId="2281"/>
    <cellStyle name="一般 10 4 2 3 2" xfId="4162"/>
    <cellStyle name="一般 10 4 2 3 3" xfId="5446"/>
    <cellStyle name="一般 10 4 3" xfId="2379"/>
    <cellStyle name="一般 10 4 3 2" xfId="4260"/>
    <cellStyle name="一般 10 4 3 3" xfId="5447"/>
    <cellStyle name="一般 10 4 4" xfId="2549"/>
    <cellStyle name="一般 10 4 4 2" xfId="4415"/>
    <cellStyle name="一般 10 4 4 3" xfId="5448"/>
    <cellStyle name="一般 10 4 5" xfId="2665"/>
    <cellStyle name="一般 10 4 5 2" xfId="4530"/>
    <cellStyle name="一般 10 4 5 3" xfId="5449"/>
    <cellStyle name="一般 10 4 6" xfId="3253"/>
    <cellStyle name="一般 10 4 6 2" xfId="5118"/>
    <cellStyle name="一般 10 4 6 3" xfId="5450"/>
    <cellStyle name="一般 10 4 7" xfId="3368"/>
    <cellStyle name="一般 10 4 7 2" xfId="5233"/>
    <cellStyle name="一般 10 4 7 3" xfId="5451"/>
    <cellStyle name="一般 10 4 8" xfId="3483"/>
    <cellStyle name="一般 10 4 8 2" xfId="5348"/>
    <cellStyle name="一般 10 4 8 3" xfId="5452"/>
    <cellStyle name="一般 10 4 9" xfId="3598"/>
    <cellStyle name="一般 10 5" xfId="299"/>
    <cellStyle name="一般 10 5 10" xfId="5453"/>
    <cellStyle name="一般 10 5 2" xfId="2298"/>
    <cellStyle name="一般 10 5 2 2" xfId="4179"/>
    <cellStyle name="一般 10 5 2 3" xfId="5454"/>
    <cellStyle name="一般 10 5 3" xfId="2405"/>
    <cellStyle name="一般 10 5 3 2" xfId="4286"/>
    <cellStyle name="一般 10 5 3 3" xfId="5455"/>
    <cellStyle name="一般 10 5 4" xfId="2575"/>
    <cellStyle name="一般 10 5 4 2" xfId="4441"/>
    <cellStyle name="一般 10 5 4 3" xfId="5456"/>
    <cellStyle name="一般 10 5 5" xfId="2691"/>
    <cellStyle name="一般 10 5 5 2" xfId="4556"/>
    <cellStyle name="一般 10 5 5 3" xfId="5457"/>
    <cellStyle name="一般 10 5 6" xfId="3279"/>
    <cellStyle name="一般 10 5 6 2" xfId="5144"/>
    <cellStyle name="一般 10 5 6 3" xfId="5458"/>
    <cellStyle name="一般 10 5 7" xfId="3394"/>
    <cellStyle name="一般 10 5 7 2" xfId="5259"/>
    <cellStyle name="一般 10 5 7 3" xfId="5459"/>
    <cellStyle name="一般 10 5 8" xfId="3509"/>
    <cellStyle name="一般 10 5 8 2" xfId="5374"/>
    <cellStyle name="一般 10 5 8 3" xfId="5460"/>
    <cellStyle name="一般 10 5 9" xfId="3624"/>
    <cellStyle name="一般 10 6" xfId="637"/>
    <cellStyle name="一般 10 6 2" xfId="2446"/>
    <cellStyle name="一般 10 6 3" xfId="2254"/>
    <cellStyle name="一般 10 6 3 2" xfId="4135"/>
    <cellStyle name="一般 10 6 3 3" xfId="5461"/>
    <cellStyle name="一般 10 7" xfId="2333"/>
    <cellStyle name="一般 10 7 2" xfId="4214"/>
    <cellStyle name="一般 10 7 3" xfId="5462"/>
    <cellStyle name="一般 10 8" xfId="2501"/>
    <cellStyle name="一般 10 8 2" xfId="4367"/>
    <cellStyle name="一般 10 8 3" xfId="5463"/>
    <cellStyle name="一般 10 9" xfId="2617"/>
    <cellStyle name="一般 10 9 2" xfId="4482"/>
    <cellStyle name="一般 10 9 3" xfId="5464"/>
    <cellStyle name="一般 11" xfId="205"/>
    <cellStyle name="一般 11 10" xfId="3329"/>
    <cellStyle name="一般 11 10 2" xfId="5194"/>
    <cellStyle name="一般 11 10 3" xfId="5466"/>
    <cellStyle name="一般 11 11" xfId="3444"/>
    <cellStyle name="一般 11 11 2" xfId="5309"/>
    <cellStyle name="一般 11 11 3" xfId="5467"/>
    <cellStyle name="一般 11 12" xfId="3564"/>
    <cellStyle name="一般 11 13" xfId="5465"/>
    <cellStyle name="一般 11 2" xfId="228"/>
    <cellStyle name="一般 11 2 10" xfId="5468"/>
    <cellStyle name="一般 11 2 2" xfId="642"/>
    <cellStyle name="一般 11 2 2 2" xfId="2451"/>
    <cellStyle name="一般 11 2 2 3" xfId="2270"/>
    <cellStyle name="一般 11 2 2 3 2" xfId="4151"/>
    <cellStyle name="一般 11 2 2 3 3" xfId="5469"/>
    <cellStyle name="一般 11 2 3" xfId="2364"/>
    <cellStyle name="一般 11 2 3 2" xfId="4245"/>
    <cellStyle name="一般 11 2 3 3" xfId="5470"/>
    <cellStyle name="一般 11 2 4" xfId="2534"/>
    <cellStyle name="一般 11 2 4 2" xfId="4400"/>
    <cellStyle name="一般 11 2 4 3" xfId="5471"/>
    <cellStyle name="一般 11 2 5" xfId="2650"/>
    <cellStyle name="一般 11 2 5 2" xfId="4515"/>
    <cellStyle name="一般 11 2 5 3" xfId="5472"/>
    <cellStyle name="一般 11 2 6" xfId="3243"/>
    <cellStyle name="一般 11 2 6 2" xfId="5108"/>
    <cellStyle name="一般 11 2 6 3" xfId="5473"/>
    <cellStyle name="一般 11 2 7" xfId="3353"/>
    <cellStyle name="一般 11 2 7 2" xfId="5218"/>
    <cellStyle name="一般 11 2 7 3" xfId="5474"/>
    <cellStyle name="一般 11 2 8" xfId="3468"/>
    <cellStyle name="一般 11 2 8 2" xfId="5333"/>
    <cellStyle name="一般 11 2 8 3" xfId="5475"/>
    <cellStyle name="一般 11 2 9" xfId="3583"/>
    <cellStyle name="一般 11 3" xfId="252"/>
    <cellStyle name="一般 11 3 10" xfId="5476"/>
    <cellStyle name="一般 11 3 2" xfId="2287"/>
    <cellStyle name="一般 11 3 2 2" xfId="4168"/>
    <cellStyle name="一般 11 3 2 3" xfId="5477"/>
    <cellStyle name="一般 11 3 3" xfId="2388"/>
    <cellStyle name="一般 11 3 3 2" xfId="4269"/>
    <cellStyle name="一般 11 3 3 3" xfId="5478"/>
    <cellStyle name="一般 11 3 4" xfId="2558"/>
    <cellStyle name="一般 11 3 4 2" xfId="4424"/>
    <cellStyle name="一般 11 3 4 3" xfId="5479"/>
    <cellStyle name="一般 11 3 5" xfId="2674"/>
    <cellStyle name="一般 11 3 5 2" xfId="4539"/>
    <cellStyle name="一般 11 3 5 3" xfId="5480"/>
    <cellStyle name="一般 11 3 6" xfId="3262"/>
    <cellStyle name="一般 11 3 6 2" xfId="5127"/>
    <cellStyle name="一般 11 3 6 3" xfId="5481"/>
    <cellStyle name="一般 11 3 7" xfId="3377"/>
    <cellStyle name="一般 11 3 7 2" xfId="5242"/>
    <cellStyle name="一般 11 3 7 3" xfId="5482"/>
    <cellStyle name="一般 11 3 8" xfId="3492"/>
    <cellStyle name="一般 11 3 8 2" xfId="5357"/>
    <cellStyle name="一般 11 3 8 3" xfId="5483"/>
    <cellStyle name="一般 11 3 9" xfId="3607"/>
    <cellStyle name="一般 11 4" xfId="307"/>
    <cellStyle name="一般 11 4 10" xfId="5484"/>
    <cellStyle name="一般 11 4 2" xfId="2304"/>
    <cellStyle name="一般 11 4 2 2" xfId="4185"/>
    <cellStyle name="一般 11 4 2 3" xfId="5485"/>
    <cellStyle name="一般 11 4 3" xfId="2413"/>
    <cellStyle name="一般 11 4 3 2" xfId="4294"/>
    <cellStyle name="一般 11 4 3 3" xfId="5486"/>
    <cellStyle name="一般 11 4 4" xfId="2583"/>
    <cellStyle name="一般 11 4 4 2" xfId="4449"/>
    <cellStyle name="一般 11 4 4 3" xfId="5487"/>
    <cellStyle name="一般 11 4 5" xfId="2699"/>
    <cellStyle name="一般 11 4 5 2" xfId="4564"/>
    <cellStyle name="一般 11 4 5 3" xfId="5488"/>
    <cellStyle name="一般 11 4 6" xfId="3287"/>
    <cellStyle name="一般 11 4 6 2" xfId="5152"/>
    <cellStyle name="一般 11 4 6 3" xfId="5489"/>
    <cellStyle name="一般 11 4 7" xfId="3402"/>
    <cellStyle name="一般 11 4 7 2" xfId="5267"/>
    <cellStyle name="一般 11 4 7 3" xfId="5490"/>
    <cellStyle name="一般 11 4 8" xfId="3517"/>
    <cellStyle name="一般 11 4 8 2" xfId="5382"/>
    <cellStyle name="一般 11 4 8 3" xfId="5491"/>
    <cellStyle name="一般 11 4 9" xfId="3632"/>
    <cellStyle name="一般 11 5" xfId="641"/>
    <cellStyle name="一般 11 5 2" xfId="2450"/>
    <cellStyle name="一般 11 5 2 2" xfId="4327"/>
    <cellStyle name="一般 11 5 2 3" xfId="5493"/>
    <cellStyle name="一般 11 5 3" xfId="2735"/>
    <cellStyle name="一般 11 5 3 2" xfId="4600"/>
    <cellStyle name="一般 11 5 3 3" xfId="5494"/>
    <cellStyle name="一般 11 5 4" xfId="3668"/>
    <cellStyle name="一般 11 5 5" xfId="5492"/>
    <cellStyle name="一般 11 6" xfId="2340"/>
    <cellStyle name="一般 11 6 2" xfId="4221"/>
    <cellStyle name="一般 11 6 3" xfId="5495"/>
    <cellStyle name="一般 11 7" xfId="2510"/>
    <cellStyle name="一般 11 7 2" xfId="4376"/>
    <cellStyle name="一般 11 7 3" xfId="5496"/>
    <cellStyle name="一般 11 8" xfId="2626"/>
    <cellStyle name="一般 11 8 2" xfId="4491"/>
    <cellStyle name="一般 11 8 3" xfId="5497"/>
    <cellStyle name="一般 11 9" xfId="3219"/>
    <cellStyle name="一般 11 9 2" xfId="5084"/>
    <cellStyle name="一般 11 9 3" xfId="5498"/>
    <cellStyle name="一般 12" xfId="206"/>
    <cellStyle name="一般 12 2" xfId="644"/>
    <cellStyle name="一般 12 3" xfId="643"/>
    <cellStyle name="一般 12 3 2" xfId="2736"/>
    <cellStyle name="一般 12 3 2 2" xfId="4601"/>
    <cellStyle name="一般 12 3 2 3" xfId="5500"/>
    <cellStyle name="一般 12 3 3" xfId="3669"/>
    <cellStyle name="一般 12 3 4" xfId="5499"/>
    <cellStyle name="一般 13" xfId="645"/>
    <cellStyle name="一般 13 2" xfId="87"/>
    <cellStyle name="一般 14" xfId="646"/>
    <cellStyle name="一般 15" xfId="647"/>
    <cellStyle name="一般 15 2" xfId="648"/>
    <cellStyle name="一般 16" xfId="649"/>
    <cellStyle name="一般 16 2" xfId="650"/>
    <cellStyle name="一般 17" xfId="651"/>
    <cellStyle name="一般 17 2" xfId="652"/>
    <cellStyle name="一般 17 3" xfId="653"/>
    <cellStyle name="一般 18" xfId="654"/>
    <cellStyle name="一般 18 2" xfId="655"/>
    <cellStyle name="一般 19" xfId="656"/>
    <cellStyle name="一般 19 2" xfId="657"/>
    <cellStyle name="一般 2" xfId="88"/>
    <cellStyle name="一般 2 2" xfId="7"/>
    <cellStyle name="一般 2 2 2" xfId="190"/>
    <cellStyle name="一般 2 2 2 2" xfId="658"/>
    <cellStyle name="一般 2 2 3" xfId="659"/>
    <cellStyle name="一般 2 2 4" xfId="660"/>
    <cellStyle name="一般 2 3" xfId="89"/>
    <cellStyle name="一般 2 3 2" xfId="90"/>
    <cellStyle name="一般 2 3 2 2" xfId="661"/>
    <cellStyle name="一般 2 3 3" xfId="662"/>
    <cellStyle name="一般 2 3 4" xfId="663"/>
    <cellStyle name="一般 2 4" xfId="91"/>
    <cellStyle name="一般 2 4 2" xfId="92"/>
    <cellStyle name="一般 2 4 3" xfId="191"/>
    <cellStyle name="一般 2 4 4" xfId="2251"/>
    <cellStyle name="一般 2 5" xfId="664"/>
    <cellStyle name="一般 2 5 2" xfId="2452"/>
    <cellStyle name="一般 2 5 3" xfId="2252"/>
    <cellStyle name="一般 2_1021220-104利息收入" xfId="93"/>
    <cellStyle name="一般 20" xfId="665"/>
    <cellStyle name="一般 21" xfId="666"/>
    <cellStyle name="一般 22" xfId="667"/>
    <cellStyle name="一般 23" xfId="94"/>
    <cellStyle name="一般 24" xfId="668"/>
    <cellStyle name="一般 25" xfId="95"/>
    <cellStyle name="一般 26" xfId="669"/>
    <cellStyle name="一般 27" xfId="670"/>
    <cellStyle name="一般 28" xfId="96"/>
    <cellStyle name="一般 29" xfId="671"/>
    <cellStyle name="一般 3" xfId="97"/>
    <cellStyle name="一般 3 10" xfId="278"/>
    <cellStyle name="一般 3 10 2" xfId="672"/>
    <cellStyle name="一般 3 10 2 2" xfId="2737"/>
    <cellStyle name="一般 3 10 2 2 2" xfId="4602"/>
    <cellStyle name="一般 3 10 2 2 3" xfId="5503"/>
    <cellStyle name="一般 3 10 2 3" xfId="3670"/>
    <cellStyle name="一般 3 10 2 4" xfId="5502"/>
    <cellStyle name="一般 3 11" xfId="352"/>
    <cellStyle name="一般 3 11 10" xfId="5504"/>
    <cellStyle name="一般 3 11 2" xfId="673"/>
    <cellStyle name="一般 3 11 2 2" xfId="2453"/>
    <cellStyle name="一般 3 11 2 2 2" xfId="4328"/>
    <cellStyle name="一般 3 11 2 2 3" xfId="5506"/>
    <cellStyle name="一般 3 11 2 3" xfId="2738"/>
    <cellStyle name="一般 3 11 2 3 2" xfId="4603"/>
    <cellStyle name="一般 3 11 2 3 3" xfId="5507"/>
    <cellStyle name="一般 3 11 2 4" xfId="3671"/>
    <cellStyle name="一般 3 11 2 5" xfId="5505"/>
    <cellStyle name="一般 3 11 3" xfId="2421"/>
    <cellStyle name="一般 3 11 3 2" xfId="4302"/>
    <cellStyle name="一般 3 11 3 3" xfId="5508"/>
    <cellStyle name="一般 3 11 4" xfId="2591"/>
    <cellStyle name="一般 3 11 4 2" xfId="4457"/>
    <cellStyle name="一般 3 11 4 3" xfId="5509"/>
    <cellStyle name="一般 3 11 5" xfId="2707"/>
    <cellStyle name="一般 3 11 5 2" xfId="4572"/>
    <cellStyle name="一般 3 11 5 3" xfId="5510"/>
    <cellStyle name="一般 3 11 6" xfId="3295"/>
    <cellStyle name="一般 3 11 6 2" xfId="5160"/>
    <cellStyle name="一般 3 11 6 3" xfId="5511"/>
    <cellStyle name="一般 3 11 7" xfId="3410"/>
    <cellStyle name="一般 3 11 7 2" xfId="5275"/>
    <cellStyle name="一般 3 11 7 3" xfId="5512"/>
    <cellStyle name="一般 3 11 8" xfId="3525"/>
    <cellStyle name="一般 3 11 8 2" xfId="5390"/>
    <cellStyle name="一般 3 11 8 3" xfId="5513"/>
    <cellStyle name="一般 3 11 9" xfId="3640"/>
    <cellStyle name="一般 3 12" xfId="360"/>
    <cellStyle name="一般 3 12 10" xfId="5514"/>
    <cellStyle name="一般 3 12 2" xfId="2317"/>
    <cellStyle name="一般 3 12 2 2" xfId="4198"/>
    <cellStyle name="一般 3 12 2 3" xfId="5515"/>
    <cellStyle name="一般 3 12 3" xfId="2429"/>
    <cellStyle name="一般 3 12 3 2" xfId="4310"/>
    <cellStyle name="一般 3 12 3 3" xfId="5516"/>
    <cellStyle name="一般 3 12 4" xfId="2599"/>
    <cellStyle name="一般 3 12 4 2" xfId="4465"/>
    <cellStyle name="一般 3 12 4 3" xfId="5517"/>
    <cellStyle name="一般 3 12 5" xfId="2715"/>
    <cellStyle name="一般 3 12 5 2" xfId="4580"/>
    <cellStyle name="一般 3 12 5 3" xfId="5518"/>
    <cellStyle name="一般 3 12 6" xfId="3303"/>
    <cellStyle name="一般 3 12 6 2" xfId="5168"/>
    <cellStyle name="一般 3 12 6 3" xfId="5519"/>
    <cellStyle name="一般 3 12 7" xfId="3418"/>
    <cellStyle name="一般 3 12 7 2" xfId="5283"/>
    <cellStyle name="一般 3 12 7 3" xfId="5520"/>
    <cellStyle name="一般 3 12 8" xfId="3533"/>
    <cellStyle name="一般 3 12 8 2" xfId="5398"/>
    <cellStyle name="一般 3 12 8 3" xfId="5521"/>
    <cellStyle name="一般 3 12 9" xfId="3648"/>
    <cellStyle name="一般 3 13" xfId="2250"/>
    <cellStyle name="一般 3 13 2" xfId="4133"/>
    <cellStyle name="一般 3 13 3" xfId="5522"/>
    <cellStyle name="一般 3 14" xfId="2327"/>
    <cellStyle name="一般 3 14 2" xfId="4208"/>
    <cellStyle name="一般 3 14 3" xfId="5523"/>
    <cellStyle name="一般 3 15" xfId="2494"/>
    <cellStyle name="一般 3 15 2" xfId="4360"/>
    <cellStyle name="一般 3 15 3" xfId="5524"/>
    <cellStyle name="一般 3 16" xfId="2610"/>
    <cellStyle name="一般 3 16 2" xfId="4475"/>
    <cellStyle name="一般 3 16 3" xfId="5525"/>
    <cellStyle name="一般 3 17" xfId="3200"/>
    <cellStyle name="一般 3 17 2" xfId="5065"/>
    <cellStyle name="一般 3 17 3" xfId="5526"/>
    <cellStyle name="一般 3 18" xfId="3313"/>
    <cellStyle name="一般 3 18 2" xfId="5178"/>
    <cellStyle name="一般 3 18 3" xfId="5527"/>
    <cellStyle name="一般 3 19" xfId="3428"/>
    <cellStyle name="一般 3 19 2" xfId="5293"/>
    <cellStyle name="一般 3 19 3" xfId="5528"/>
    <cellStyle name="一般 3 2" xfId="98"/>
    <cellStyle name="一般 3 2 2" xfId="99"/>
    <cellStyle name="一般 3 2 3" xfId="170"/>
    <cellStyle name="一般 3 20" xfId="3543"/>
    <cellStyle name="一般 3 21" xfId="5501"/>
    <cellStyle name="一般 3 3" xfId="180"/>
    <cellStyle name="一般 3 3 10" xfId="369"/>
    <cellStyle name="一般 3 3 10 10" xfId="5530"/>
    <cellStyle name="一般 3 3 10 2" xfId="2326"/>
    <cellStyle name="一般 3 3 10 2 2" xfId="4207"/>
    <cellStyle name="一般 3 3 10 2 3" xfId="5531"/>
    <cellStyle name="一般 3 3 10 3" xfId="2438"/>
    <cellStyle name="一般 3 3 10 3 2" xfId="4319"/>
    <cellStyle name="一般 3 3 10 3 3" xfId="5532"/>
    <cellStyle name="一般 3 3 10 4" xfId="2608"/>
    <cellStyle name="一般 3 3 10 4 2" xfId="4474"/>
    <cellStyle name="一般 3 3 10 4 3" xfId="5533"/>
    <cellStyle name="一般 3 3 10 5" xfId="2724"/>
    <cellStyle name="一般 3 3 10 5 2" xfId="4589"/>
    <cellStyle name="一般 3 3 10 5 3" xfId="5534"/>
    <cellStyle name="一般 3 3 10 6" xfId="3312"/>
    <cellStyle name="一般 3 3 10 6 2" xfId="5177"/>
    <cellStyle name="一般 3 3 10 6 3" xfId="5535"/>
    <cellStyle name="一般 3 3 10 7" xfId="3427"/>
    <cellStyle name="一般 3 3 10 7 2" xfId="5292"/>
    <cellStyle name="一般 3 3 10 7 3" xfId="5536"/>
    <cellStyle name="一般 3 3 10 8" xfId="3542"/>
    <cellStyle name="一般 3 3 10 8 2" xfId="5407"/>
    <cellStyle name="一般 3 3 10 8 3" xfId="5537"/>
    <cellStyle name="一般 3 3 10 9" xfId="3657"/>
    <cellStyle name="一般 3 3 11" xfId="674"/>
    <cellStyle name="一般 3 3 11 2" xfId="2454"/>
    <cellStyle name="一般 3 3 11 3" xfId="2253"/>
    <cellStyle name="一般 3 3 11 3 2" xfId="4134"/>
    <cellStyle name="一般 3 3 11 3 3" xfId="5538"/>
    <cellStyle name="一般 3 3 12" xfId="2332"/>
    <cellStyle name="一般 3 3 12 2" xfId="4213"/>
    <cellStyle name="一般 3 3 12 3" xfId="5539"/>
    <cellStyle name="一般 3 3 13" xfId="2499"/>
    <cellStyle name="一般 3 3 13 2" xfId="4365"/>
    <cellStyle name="一般 3 3 13 3" xfId="5540"/>
    <cellStyle name="一般 3 3 14" xfId="2615"/>
    <cellStyle name="一般 3 3 14 2" xfId="4480"/>
    <cellStyle name="一般 3 3 14 3" xfId="5541"/>
    <cellStyle name="一般 3 3 15" xfId="3201"/>
    <cellStyle name="一般 3 3 15 2" xfId="5066"/>
    <cellStyle name="一般 3 3 15 3" xfId="5542"/>
    <cellStyle name="一般 3 3 16" xfId="3318"/>
    <cellStyle name="一般 3 3 16 2" xfId="5183"/>
    <cellStyle name="一般 3 3 16 3" xfId="5543"/>
    <cellStyle name="一般 3 3 17" xfId="3433"/>
    <cellStyle name="一般 3 3 17 2" xfId="5298"/>
    <cellStyle name="一般 3 3 17 3" xfId="5544"/>
    <cellStyle name="一般 3 3 18" xfId="3550"/>
    <cellStyle name="一般 3 3 19" xfId="5529"/>
    <cellStyle name="一般 3 3 2" xfId="192"/>
    <cellStyle name="一般 3 3 2 10" xfId="2502"/>
    <cellStyle name="一般 3 3 2 10 2" xfId="4368"/>
    <cellStyle name="一般 3 3 2 10 3" xfId="5546"/>
    <cellStyle name="一般 3 3 2 11" xfId="2618"/>
    <cellStyle name="一般 3 3 2 11 2" xfId="4483"/>
    <cellStyle name="一般 3 3 2 11 3" xfId="5547"/>
    <cellStyle name="一般 3 3 2 12" xfId="3211"/>
    <cellStyle name="一般 3 3 2 12 2" xfId="5076"/>
    <cellStyle name="一般 3 3 2 12 3" xfId="5548"/>
    <cellStyle name="一般 3 3 2 13" xfId="3321"/>
    <cellStyle name="一般 3 3 2 13 2" xfId="5186"/>
    <cellStyle name="一般 3 3 2 13 3" xfId="5549"/>
    <cellStyle name="一般 3 3 2 14" xfId="3436"/>
    <cellStyle name="一般 3 3 2 14 2" xfId="5301"/>
    <cellStyle name="一般 3 3 2 14 3" xfId="5550"/>
    <cellStyle name="一般 3 3 2 15" xfId="3558"/>
    <cellStyle name="一般 3 3 2 16" xfId="5545"/>
    <cellStyle name="一般 3 3 2 2" xfId="220"/>
    <cellStyle name="一般 3 3 2 2 10" xfId="3575"/>
    <cellStyle name="一般 3 3 2 2 11" xfId="5551"/>
    <cellStyle name="一般 3 3 2 2 2" xfId="677"/>
    <cellStyle name="一般 3 3 2 2 2 2" xfId="2456"/>
    <cellStyle name="一般 3 3 2 2 2 2 2" xfId="4330"/>
    <cellStyle name="一般 3 3 2 2 2 2 3" xfId="5553"/>
    <cellStyle name="一般 3 3 2 2 2 3" xfId="2741"/>
    <cellStyle name="一般 3 3 2 2 2 3 2" xfId="4606"/>
    <cellStyle name="一般 3 3 2 2 2 3 3" xfId="5554"/>
    <cellStyle name="一般 3 3 2 2 2 4" xfId="3674"/>
    <cellStyle name="一般 3 3 2 2 2 5" xfId="5552"/>
    <cellStyle name="一般 3 3 2 2 3" xfId="676"/>
    <cellStyle name="一般 3 3 2 2 3 2" xfId="2740"/>
    <cellStyle name="一般 3 3 2 2 3 2 2" xfId="4605"/>
    <cellStyle name="一般 3 3 2 2 3 2 3" xfId="5556"/>
    <cellStyle name="一般 3 3 2 2 3 3" xfId="3673"/>
    <cellStyle name="一般 3 3 2 2 3 4" xfId="5555"/>
    <cellStyle name="一般 3 3 2 2 4" xfId="2356"/>
    <cellStyle name="一般 3 3 2 2 4 2" xfId="4237"/>
    <cellStyle name="一般 3 3 2 2 4 3" xfId="5557"/>
    <cellStyle name="一般 3 3 2 2 5" xfId="2526"/>
    <cellStyle name="一般 3 3 2 2 5 2" xfId="4392"/>
    <cellStyle name="一般 3 3 2 2 5 3" xfId="5558"/>
    <cellStyle name="一般 3 3 2 2 6" xfId="2642"/>
    <cellStyle name="一般 3 3 2 2 6 2" xfId="4507"/>
    <cellStyle name="一般 3 3 2 2 6 3" xfId="5559"/>
    <cellStyle name="一般 3 3 2 2 7" xfId="3235"/>
    <cellStyle name="一般 3 3 2 2 7 2" xfId="5100"/>
    <cellStyle name="一般 3 3 2 2 7 3" xfId="5560"/>
    <cellStyle name="一般 3 3 2 2 8" xfId="3345"/>
    <cellStyle name="一般 3 3 2 2 8 2" xfId="5210"/>
    <cellStyle name="一般 3 3 2 2 8 3" xfId="5561"/>
    <cellStyle name="一般 3 3 2 2 9" xfId="3460"/>
    <cellStyle name="一般 3 3 2 2 9 2" xfId="5325"/>
    <cellStyle name="一般 3 3 2 2 9 3" xfId="5562"/>
    <cellStyle name="一般 3 3 2 3" xfId="244"/>
    <cellStyle name="一般 3 3 2 3 10" xfId="5563"/>
    <cellStyle name="一般 3 3 2 3 2" xfId="678"/>
    <cellStyle name="一般 3 3 2 3 2 2" xfId="2457"/>
    <cellStyle name="一般 3 3 2 3 2 2 2" xfId="4331"/>
    <cellStyle name="一般 3 3 2 3 2 2 3" xfId="5565"/>
    <cellStyle name="一般 3 3 2 3 2 3" xfId="2742"/>
    <cellStyle name="一般 3 3 2 3 2 3 2" xfId="4607"/>
    <cellStyle name="一般 3 3 2 3 2 3 3" xfId="5566"/>
    <cellStyle name="一般 3 3 2 3 2 4" xfId="3675"/>
    <cellStyle name="一般 3 3 2 3 2 5" xfId="5564"/>
    <cellStyle name="一般 3 3 2 3 3" xfId="2380"/>
    <cellStyle name="一般 3 3 2 3 3 2" xfId="4261"/>
    <cellStyle name="一般 3 3 2 3 3 3" xfId="5567"/>
    <cellStyle name="一般 3 3 2 3 4" xfId="2550"/>
    <cellStyle name="一般 3 3 2 3 4 2" xfId="4416"/>
    <cellStyle name="一般 3 3 2 3 4 3" xfId="5568"/>
    <cellStyle name="一般 3 3 2 3 5" xfId="2666"/>
    <cellStyle name="一般 3 3 2 3 5 2" xfId="4531"/>
    <cellStyle name="一般 3 3 2 3 5 3" xfId="5569"/>
    <cellStyle name="一般 3 3 2 3 6" xfId="3254"/>
    <cellStyle name="一般 3 3 2 3 6 2" xfId="5119"/>
    <cellStyle name="一般 3 3 2 3 6 3" xfId="5570"/>
    <cellStyle name="一般 3 3 2 3 7" xfId="3369"/>
    <cellStyle name="一般 3 3 2 3 7 2" xfId="5234"/>
    <cellStyle name="一般 3 3 2 3 7 3" xfId="5571"/>
    <cellStyle name="一般 3 3 2 3 8" xfId="3484"/>
    <cellStyle name="一般 3 3 2 3 8 2" xfId="5349"/>
    <cellStyle name="一般 3 3 2 3 8 3" xfId="5572"/>
    <cellStyle name="一般 3 3 2 3 9" xfId="3599"/>
    <cellStyle name="一般 3 3 2 4" xfId="259"/>
    <cellStyle name="一般 3 3 2 4 10" xfId="5573"/>
    <cellStyle name="一般 3 3 2 4 2" xfId="679"/>
    <cellStyle name="一般 3 3 2 4 2 2" xfId="2458"/>
    <cellStyle name="一般 3 3 2 4 2 2 2" xfId="4332"/>
    <cellStyle name="一般 3 3 2 4 2 2 3" xfId="5575"/>
    <cellStyle name="一般 3 3 2 4 2 3" xfId="2743"/>
    <cellStyle name="一般 3 3 2 4 2 3 2" xfId="4608"/>
    <cellStyle name="一般 3 3 2 4 2 3 3" xfId="5576"/>
    <cellStyle name="一般 3 3 2 4 2 4" xfId="3676"/>
    <cellStyle name="一般 3 3 2 4 2 5" xfId="5574"/>
    <cellStyle name="一般 3 3 2 4 3" xfId="2395"/>
    <cellStyle name="一般 3 3 2 4 3 2" xfId="4276"/>
    <cellStyle name="一般 3 3 2 4 3 3" xfId="5577"/>
    <cellStyle name="一般 3 3 2 4 4" xfId="2565"/>
    <cellStyle name="一般 3 3 2 4 4 2" xfId="4431"/>
    <cellStyle name="一般 3 3 2 4 4 3" xfId="5578"/>
    <cellStyle name="一般 3 3 2 4 5" xfId="2681"/>
    <cellStyle name="一般 3 3 2 4 5 2" xfId="4546"/>
    <cellStyle name="一般 3 3 2 4 5 3" xfId="5579"/>
    <cellStyle name="一般 3 3 2 4 6" xfId="3269"/>
    <cellStyle name="一般 3 3 2 4 6 2" xfId="5134"/>
    <cellStyle name="一般 3 3 2 4 6 3" xfId="5580"/>
    <cellStyle name="一般 3 3 2 4 7" xfId="3384"/>
    <cellStyle name="一般 3 3 2 4 7 2" xfId="5249"/>
    <cellStyle name="一般 3 3 2 4 7 3" xfId="5581"/>
    <cellStyle name="一般 3 3 2 4 8" xfId="3499"/>
    <cellStyle name="一般 3 3 2 4 8 2" xfId="5364"/>
    <cellStyle name="一般 3 3 2 4 8 3" xfId="5582"/>
    <cellStyle name="一般 3 3 2 4 9" xfId="3614"/>
    <cellStyle name="一般 3 3 2 5" xfId="293"/>
    <cellStyle name="一般 3 3 2 5 10" xfId="5583"/>
    <cellStyle name="一般 3 3 2 5 2" xfId="2296"/>
    <cellStyle name="一般 3 3 2 5 2 2" xfId="4177"/>
    <cellStyle name="一般 3 3 2 5 2 3" xfId="5584"/>
    <cellStyle name="一般 3 3 2 5 3" xfId="2403"/>
    <cellStyle name="一般 3 3 2 5 3 2" xfId="4284"/>
    <cellStyle name="一般 3 3 2 5 3 3" xfId="5585"/>
    <cellStyle name="一般 3 3 2 5 4" xfId="2573"/>
    <cellStyle name="一般 3 3 2 5 4 2" xfId="4439"/>
    <cellStyle name="一般 3 3 2 5 4 3" xfId="5586"/>
    <cellStyle name="一般 3 3 2 5 5" xfId="2689"/>
    <cellStyle name="一般 3 3 2 5 5 2" xfId="4554"/>
    <cellStyle name="一般 3 3 2 5 5 3" xfId="5587"/>
    <cellStyle name="一般 3 3 2 5 6" xfId="3277"/>
    <cellStyle name="一般 3 3 2 5 6 2" xfId="5142"/>
    <cellStyle name="一般 3 3 2 5 6 3" xfId="5588"/>
    <cellStyle name="一般 3 3 2 5 7" xfId="3392"/>
    <cellStyle name="一般 3 3 2 5 7 2" xfId="5257"/>
    <cellStyle name="一般 3 3 2 5 7 3" xfId="5589"/>
    <cellStyle name="一般 3 3 2 5 8" xfId="3507"/>
    <cellStyle name="一般 3 3 2 5 8 2" xfId="5372"/>
    <cellStyle name="一般 3 3 2 5 8 3" xfId="5590"/>
    <cellStyle name="一般 3 3 2 5 9" xfId="3622"/>
    <cellStyle name="一般 3 3 2 6" xfId="358"/>
    <cellStyle name="一般 3 3 2 6 10" xfId="5591"/>
    <cellStyle name="一般 3 3 2 6 2" xfId="2315"/>
    <cellStyle name="一般 3 3 2 6 2 2" xfId="4196"/>
    <cellStyle name="一般 3 3 2 6 2 3" xfId="5592"/>
    <cellStyle name="一般 3 3 2 6 3" xfId="2427"/>
    <cellStyle name="一般 3 3 2 6 3 2" xfId="4308"/>
    <cellStyle name="一般 3 3 2 6 3 3" xfId="5593"/>
    <cellStyle name="一般 3 3 2 6 4" xfId="2597"/>
    <cellStyle name="一般 3 3 2 6 4 2" xfId="4463"/>
    <cellStyle name="一般 3 3 2 6 4 3" xfId="5594"/>
    <cellStyle name="一般 3 3 2 6 5" xfId="2713"/>
    <cellStyle name="一般 3 3 2 6 5 2" xfId="4578"/>
    <cellStyle name="一般 3 3 2 6 5 3" xfId="5595"/>
    <cellStyle name="一般 3 3 2 6 6" xfId="3301"/>
    <cellStyle name="一般 3 3 2 6 6 2" xfId="5166"/>
    <cellStyle name="一般 3 3 2 6 6 3" xfId="5596"/>
    <cellStyle name="一般 3 3 2 6 7" xfId="3416"/>
    <cellStyle name="一般 3 3 2 6 7 2" xfId="5281"/>
    <cellStyle name="一般 3 3 2 6 7 3" xfId="5597"/>
    <cellStyle name="一般 3 3 2 6 8" xfId="3531"/>
    <cellStyle name="一般 3 3 2 6 8 2" xfId="5396"/>
    <cellStyle name="一般 3 3 2 6 8 3" xfId="5598"/>
    <cellStyle name="一般 3 3 2 6 9" xfId="3646"/>
    <cellStyle name="一般 3 3 2 7" xfId="366"/>
    <cellStyle name="一般 3 3 2 7 10" xfId="5599"/>
    <cellStyle name="一般 3 3 2 7 2" xfId="2323"/>
    <cellStyle name="一般 3 3 2 7 2 2" xfId="4204"/>
    <cellStyle name="一般 3 3 2 7 2 3" xfId="5600"/>
    <cellStyle name="一般 3 3 2 7 3" xfId="2435"/>
    <cellStyle name="一般 3 3 2 7 3 2" xfId="4316"/>
    <cellStyle name="一般 3 3 2 7 3 3" xfId="5601"/>
    <cellStyle name="一般 3 3 2 7 4" xfId="2605"/>
    <cellStyle name="一般 3 3 2 7 4 2" xfId="4471"/>
    <cellStyle name="一般 3 3 2 7 4 3" xfId="5602"/>
    <cellStyle name="一般 3 3 2 7 5" xfId="2721"/>
    <cellStyle name="一般 3 3 2 7 5 2" xfId="4586"/>
    <cellStyle name="一般 3 3 2 7 5 3" xfId="5603"/>
    <cellStyle name="一般 3 3 2 7 6" xfId="3309"/>
    <cellStyle name="一般 3 3 2 7 6 2" xfId="5174"/>
    <cellStyle name="一般 3 3 2 7 6 3" xfId="5604"/>
    <cellStyle name="一般 3 3 2 7 7" xfId="3424"/>
    <cellStyle name="一般 3 3 2 7 7 2" xfId="5289"/>
    <cellStyle name="一般 3 3 2 7 7 3" xfId="5605"/>
    <cellStyle name="一般 3 3 2 7 8" xfId="3539"/>
    <cellStyle name="一般 3 3 2 7 8 2" xfId="5404"/>
    <cellStyle name="一般 3 3 2 7 8 3" xfId="5606"/>
    <cellStyle name="一般 3 3 2 7 9" xfId="3654"/>
    <cellStyle name="一般 3 3 2 8" xfId="675"/>
    <cellStyle name="一般 3 3 2 8 2" xfId="2455"/>
    <cellStyle name="一般 3 3 2 8 2 2" xfId="4329"/>
    <cellStyle name="一般 3 3 2 8 2 3" xfId="5608"/>
    <cellStyle name="一般 3 3 2 8 3" xfId="2739"/>
    <cellStyle name="一般 3 3 2 8 3 2" xfId="4604"/>
    <cellStyle name="一般 3 3 2 8 3 3" xfId="5609"/>
    <cellStyle name="一般 3 3 2 8 4" xfId="3672"/>
    <cellStyle name="一般 3 3 2 8 5" xfId="5607"/>
    <cellStyle name="一般 3 3 2 9" xfId="2334"/>
    <cellStyle name="一般 3 3 2 9 2" xfId="4215"/>
    <cellStyle name="一般 3 3 2 9 3" xfId="5610"/>
    <cellStyle name="一般 3 3 3" xfId="217"/>
    <cellStyle name="一般 3 3 3 10" xfId="3342"/>
    <cellStyle name="一般 3 3 3 10 2" xfId="5207"/>
    <cellStyle name="一般 3 3 3 10 3" xfId="5612"/>
    <cellStyle name="一般 3 3 3 11" xfId="3457"/>
    <cellStyle name="一般 3 3 3 11 2" xfId="5322"/>
    <cellStyle name="一般 3 3 3 11 3" xfId="5613"/>
    <cellStyle name="一般 3 3 3 12" xfId="3572"/>
    <cellStyle name="一般 3 3 3 13" xfId="5611"/>
    <cellStyle name="一般 3 3 3 2" xfId="681"/>
    <cellStyle name="一般 3 3 3 2 2" xfId="682"/>
    <cellStyle name="一般 3 3 3 2 2 2" xfId="2746"/>
    <cellStyle name="一般 3 3 3 2 2 2 2" xfId="4611"/>
    <cellStyle name="一般 3 3 3 2 2 2 3" xfId="5616"/>
    <cellStyle name="一般 3 3 3 2 2 3" xfId="3679"/>
    <cellStyle name="一般 3 3 3 2 2 4" xfId="5615"/>
    <cellStyle name="一般 3 3 3 2 3" xfId="2459"/>
    <cellStyle name="一般 3 3 3 2 3 2" xfId="4333"/>
    <cellStyle name="一般 3 3 3 2 3 3" xfId="5617"/>
    <cellStyle name="一般 3 3 3 2 4" xfId="2745"/>
    <cellStyle name="一般 3 3 3 2 4 2" xfId="4610"/>
    <cellStyle name="一般 3 3 3 2 4 3" xfId="5618"/>
    <cellStyle name="一般 3 3 3 2 5" xfId="3678"/>
    <cellStyle name="一般 3 3 3 2 6" xfId="5614"/>
    <cellStyle name="一般 3 3 3 3" xfId="683"/>
    <cellStyle name="一般 3 3 3 3 2" xfId="2747"/>
    <cellStyle name="一般 3 3 3 3 2 2" xfId="4612"/>
    <cellStyle name="一般 3 3 3 3 2 3" xfId="5620"/>
    <cellStyle name="一般 3 3 3 3 3" xfId="3680"/>
    <cellStyle name="一般 3 3 3 3 4" xfId="5619"/>
    <cellStyle name="一般 3 3 3 4" xfId="684"/>
    <cellStyle name="一般 3 3 3 4 2" xfId="2748"/>
    <cellStyle name="一般 3 3 3 4 2 2" xfId="4613"/>
    <cellStyle name="一般 3 3 3 4 2 3" xfId="5622"/>
    <cellStyle name="一般 3 3 3 4 3" xfId="3681"/>
    <cellStyle name="一般 3 3 3 4 4" xfId="5621"/>
    <cellStyle name="一般 3 3 3 5" xfId="680"/>
    <cellStyle name="一般 3 3 3 5 2" xfId="2744"/>
    <cellStyle name="一般 3 3 3 5 2 2" xfId="4609"/>
    <cellStyle name="一般 3 3 3 5 2 3" xfId="5624"/>
    <cellStyle name="一般 3 3 3 5 3" xfId="3677"/>
    <cellStyle name="一般 3 3 3 5 4" xfId="5623"/>
    <cellStyle name="一般 3 3 3 6" xfId="2353"/>
    <cellStyle name="一般 3 3 3 6 2" xfId="4234"/>
    <cellStyle name="一般 3 3 3 6 3" xfId="5625"/>
    <cellStyle name="一般 3 3 3 7" xfId="2523"/>
    <cellStyle name="一般 3 3 3 7 2" xfId="4389"/>
    <cellStyle name="一般 3 3 3 7 3" xfId="5626"/>
    <cellStyle name="一般 3 3 3 8" xfId="2639"/>
    <cellStyle name="一般 3 3 3 8 2" xfId="4504"/>
    <cellStyle name="一般 3 3 3 8 3" xfId="5627"/>
    <cellStyle name="一般 3 3 3 9" xfId="3232"/>
    <cellStyle name="一般 3 3 3 9 2" xfId="5097"/>
    <cellStyle name="一般 3 3 3 9 3" xfId="5628"/>
    <cellStyle name="一般 3 3 4" xfId="241"/>
    <cellStyle name="一般 3 3 4 10" xfId="5629"/>
    <cellStyle name="一般 3 3 4 2" xfId="685"/>
    <cellStyle name="一般 3 3 4 2 2" xfId="2460"/>
    <cellStyle name="一般 3 3 4 2 3" xfId="2279"/>
    <cellStyle name="一般 3 3 4 2 3 2" xfId="4160"/>
    <cellStyle name="一般 3 3 4 2 3 3" xfId="5630"/>
    <cellStyle name="一般 3 3 4 3" xfId="2377"/>
    <cellStyle name="一般 3 3 4 3 2" xfId="4258"/>
    <cellStyle name="一般 3 3 4 3 3" xfId="5631"/>
    <cellStyle name="一般 3 3 4 4" xfId="2547"/>
    <cellStyle name="一般 3 3 4 4 2" xfId="4413"/>
    <cellStyle name="一般 3 3 4 4 3" xfId="5632"/>
    <cellStyle name="一般 3 3 4 5" xfId="2663"/>
    <cellStyle name="一般 3 3 4 5 2" xfId="4528"/>
    <cellStyle name="一般 3 3 4 5 3" xfId="5633"/>
    <cellStyle name="一般 3 3 4 6" xfId="3208"/>
    <cellStyle name="一般 3 3 4 6 2" xfId="5073"/>
    <cellStyle name="一般 3 3 4 6 3" xfId="5634"/>
    <cellStyle name="一般 3 3 4 7" xfId="3366"/>
    <cellStyle name="一般 3 3 4 7 2" xfId="5231"/>
    <cellStyle name="一般 3 3 4 7 3" xfId="5635"/>
    <cellStyle name="一般 3 3 4 8" xfId="3481"/>
    <cellStyle name="一般 3 3 4 8 2" xfId="5346"/>
    <cellStyle name="一般 3 3 4 8 3" xfId="5636"/>
    <cellStyle name="一般 3 3 4 9" xfId="3596"/>
    <cellStyle name="一般 3 3 5" xfId="258"/>
    <cellStyle name="一般 3 3 5 10" xfId="5637"/>
    <cellStyle name="一般 3 3 5 2" xfId="686"/>
    <cellStyle name="一般 3 3 5 2 2" xfId="2461"/>
    <cellStyle name="一般 3 3 5 2 2 2" xfId="4334"/>
    <cellStyle name="一般 3 3 5 2 2 3" xfId="5639"/>
    <cellStyle name="一般 3 3 5 2 3" xfId="2749"/>
    <cellStyle name="一般 3 3 5 2 3 2" xfId="4614"/>
    <cellStyle name="一般 3 3 5 2 3 3" xfId="5640"/>
    <cellStyle name="一般 3 3 5 2 4" xfId="3682"/>
    <cellStyle name="一般 3 3 5 2 5" xfId="5638"/>
    <cellStyle name="一般 3 3 5 3" xfId="2394"/>
    <cellStyle name="一般 3 3 5 3 2" xfId="4275"/>
    <cellStyle name="一般 3 3 5 3 3" xfId="5641"/>
    <cellStyle name="一般 3 3 5 4" xfId="2564"/>
    <cellStyle name="一般 3 3 5 4 2" xfId="4430"/>
    <cellStyle name="一般 3 3 5 4 3" xfId="5642"/>
    <cellStyle name="一般 3 3 5 5" xfId="2680"/>
    <cellStyle name="一般 3 3 5 5 2" xfId="4545"/>
    <cellStyle name="一般 3 3 5 5 3" xfId="5643"/>
    <cellStyle name="一般 3 3 5 6" xfId="3268"/>
    <cellStyle name="一般 3 3 5 6 2" xfId="5133"/>
    <cellStyle name="一般 3 3 5 6 3" xfId="5644"/>
    <cellStyle name="一般 3 3 5 7" xfId="3383"/>
    <cellStyle name="一般 3 3 5 7 2" xfId="5248"/>
    <cellStyle name="一般 3 3 5 7 3" xfId="5645"/>
    <cellStyle name="一般 3 3 5 8" xfId="3498"/>
    <cellStyle name="一般 3 3 5 8 2" xfId="5363"/>
    <cellStyle name="一般 3 3 5 8 3" xfId="5646"/>
    <cellStyle name="一般 3 3 5 9" xfId="3613"/>
    <cellStyle name="一般 3 3 6" xfId="292"/>
    <cellStyle name="一般 3 3 6 10" xfId="5647"/>
    <cellStyle name="一般 3 3 6 2" xfId="2295"/>
    <cellStyle name="一般 3 3 6 2 2" xfId="4176"/>
    <cellStyle name="一般 3 3 6 2 3" xfId="5648"/>
    <cellStyle name="一般 3 3 6 3" xfId="2402"/>
    <cellStyle name="一般 3 3 6 3 2" xfId="4283"/>
    <cellStyle name="一般 3 3 6 3 3" xfId="5649"/>
    <cellStyle name="一般 3 3 6 4" xfId="2572"/>
    <cellStyle name="一般 3 3 6 4 2" xfId="4438"/>
    <cellStyle name="一般 3 3 6 4 3" xfId="5650"/>
    <cellStyle name="一般 3 3 6 5" xfId="2688"/>
    <cellStyle name="一般 3 3 6 5 2" xfId="4553"/>
    <cellStyle name="一般 3 3 6 5 3" xfId="5651"/>
    <cellStyle name="一般 3 3 6 6" xfId="3276"/>
    <cellStyle name="一般 3 3 6 6 2" xfId="5141"/>
    <cellStyle name="一般 3 3 6 6 3" xfId="5652"/>
    <cellStyle name="一般 3 3 6 7" xfId="3391"/>
    <cellStyle name="一般 3 3 6 7 2" xfId="5256"/>
    <cellStyle name="一般 3 3 6 7 3" xfId="5653"/>
    <cellStyle name="一般 3 3 6 8" xfId="3506"/>
    <cellStyle name="一般 3 3 6 8 2" xfId="5371"/>
    <cellStyle name="一般 3 3 6 8 3" xfId="5654"/>
    <cellStyle name="一般 3 3 6 9" xfId="3621"/>
    <cellStyle name="一般 3 3 7" xfId="357"/>
    <cellStyle name="一般 3 3 7 10" xfId="5655"/>
    <cellStyle name="一般 3 3 7 2" xfId="2314"/>
    <cellStyle name="一般 3 3 7 2 2" xfId="4195"/>
    <cellStyle name="一般 3 3 7 2 3" xfId="5656"/>
    <cellStyle name="一般 3 3 7 3" xfId="2426"/>
    <cellStyle name="一般 3 3 7 3 2" xfId="4307"/>
    <cellStyle name="一般 3 3 7 3 3" xfId="5657"/>
    <cellStyle name="一般 3 3 7 4" xfId="2596"/>
    <cellStyle name="一般 3 3 7 4 2" xfId="4462"/>
    <cellStyle name="一般 3 3 7 4 3" xfId="5658"/>
    <cellStyle name="一般 3 3 7 5" xfId="2712"/>
    <cellStyle name="一般 3 3 7 5 2" xfId="4577"/>
    <cellStyle name="一般 3 3 7 5 3" xfId="5659"/>
    <cellStyle name="一般 3 3 7 6" xfId="3300"/>
    <cellStyle name="一般 3 3 7 6 2" xfId="5165"/>
    <cellStyle name="一般 3 3 7 6 3" xfId="5660"/>
    <cellStyle name="一般 3 3 7 7" xfId="3415"/>
    <cellStyle name="一般 3 3 7 7 2" xfId="5280"/>
    <cellStyle name="一般 3 3 7 7 3" xfId="5661"/>
    <cellStyle name="一般 3 3 7 8" xfId="3530"/>
    <cellStyle name="一般 3 3 7 8 2" xfId="5395"/>
    <cellStyle name="一般 3 3 7 8 3" xfId="5662"/>
    <cellStyle name="一般 3 3 7 9" xfId="3645"/>
    <cellStyle name="一般 3 3 8" xfId="365"/>
    <cellStyle name="一般 3 3 8 10" xfId="5663"/>
    <cellStyle name="一般 3 3 8 2" xfId="2322"/>
    <cellStyle name="一般 3 3 8 2 2" xfId="4203"/>
    <cellStyle name="一般 3 3 8 2 3" xfId="5664"/>
    <cellStyle name="一般 3 3 8 3" xfId="2434"/>
    <cellStyle name="一般 3 3 8 3 2" xfId="4315"/>
    <cellStyle name="一般 3 3 8 3 3" xfId="5665"/>
    <cellStyle name="一般 3 3 8 4" xfId="2604"/>
    <cellStyle name="一般 3 3 8 4 2" xfId="4470"/>
    <cellStyle name="一般 3 3 8 4 3" xfId="5666"/>
    <cellStyle name="一般 3 3 8 5" xfId="2720"/>
    <cellStyle name="一般 3 3 8 5 2" xfId="4585"/>
    <cellStyle name="一般 3 3 8 5 3" xfId="5667"/>
    <cellStyle name="一般 3 3 8 6" xfId="3308"/>
    <cellStyle name="一般 3 3 8 6 2" xfId="5173"/>
    <cellStyle name="一般 3 3 8 6 3" xfId="5668"/>
    <cellStyle name="一般 3 3 8 7" xfId="3423"/>
    <cellStyle name="一般 3 3 8 7 2" xfId="5288"/>
    <cellStyle name="一般 3 3 8 7 3" xfId="5669"/>
    <cellStyle name="一般 3 3 8 8" xfId="3538"/>
    <cellStyle name="一般 3 3 8 8 2" xfId="5403"/>
    <cellStyle name="一般 3 3 8 8 3" xfId="5670"/>
    <cellStyle name="一般 3 3 8 9" xfId="3653"/>
    <cellStyle name="一般 3 3 9" xfId="368"/>
    <cellStyle name="一般 3 3 9 10" xfId="5671"/>
    <cellStyle name="一般 3 3 9 2" xfId="2325"/>
    <cellStyle name="一般 3 3 9 2 2" xfId="4206"/>
    <cellStyle name="一般 3 3 9 2 3" xfId="5672"/>
    <cellStyle name="一般 3 3 9 3" xfId="2437"/>
    <cellStyle name="一般 3 3 9 3 2" xfId="4318"/>
    <cellStyle name="一般 3 3 9 3 3" xfId="5673"/>
    <cellStyle name="一般 3 3 9 4" xfId="2607"/>
    <cellStyle name="一般 3 3 9 4 2" xfId="4473"/>
    <cellStyle name="一般 3 3 9 4 3" xfId="5674"/>
    <cellStyle name="一般 3 3 9 5" xfId="2723"/>
    <cellStyle name="一般 3 3 9 5 2" xfId="4588"/>
    <cellStyle name="一般 3 3 9 5 3" xfId="5675"/>
    <cellStyle name="一般 3 3 9 6" xfId="3311"/>
    <cellStyle name="一般 3 3 9 6 2" xfId="5176"/>
    <cellStyle name="一般 3 3 9 6 3" xfId="5676"/>
    <cellStyle name="一般 3 3 9 7" xfId="3426"/>
    <cellStyle name="一般 3 3 9 7 2" xfId="5291"/>
    <cellStyle name="一般 3 3 9 7 3" xfId="5677"/>
    <cellStyle name="一般 3 3 9 8" xfId="3541"/>
    <cellStyle name="一般 3 3 9 8 2" xfId="5406"/>
    <cellStyle name="一般 3 3 9 8 3" xfId="5678"/>
    <cellStyle name="一般 3 3 9 9" xfId="3656"/>
    <cellStyle name="一般 3 4" xfId="179"/>
    <cellStyle name="一般 3 4 2" xfId="688"/>
    <cellStyle name="一般 3 4 2 2" xfId="689"/>
    <cellStyle name="一般 3 4 2 2 2" xfId="690"/>
    <cellStyle name="一般 3 4 2 2 2 2" xfId="691"/>
    <cellStyle name="一般 3 4 2 2 2 2 2" xfId="2754"/>
    <cellStyle name="一般 3 4 2 2 2 2 2 2" xfId="4619"/>
    <cellStyle name="一般 3 4 2 2 2 2 2 3" xfId="5683"/>
    <cellStyle name="一般 3 4 2 2 2 2 3" xfId="3687"/>
    <cellStyle name="一般 3 4 2 2 2 2 4" xfId="5682"/>
    <cellStyle name="一般 3 4 2 2 2 3" xfId="692"/>
    <cellStyle name="一般 3 4 2 2 2 3 2" xfId="2755"/>
    <cellStyle name="一般 3 4 2 2 2 3 2 2" xfId="4620"/>
    <cellStyle name="一般 3 4 2 2 2 3 2 3" xfId="5685"/>
    <cellStyle name="一般 3 4 2 2 2 3 3" xfId="3688"/>
    <cellStyle name="一般 3 4 2 2 2 3 4" xfId="5684"/>
    <cellStyle name="一般 3 4 2 2 2 4" xfId="2753"/>
    <cellStyle name="一般 3 4 2 2 2 4 2" xfId="4618"/>
    <cellStyle name="一般 3 4 2 2 2 4 3" xfId="5686"/>
    <cellStyle name="一般 3 4 2 2 2 5" xfId="3686"/>
    <cellStyle name="一般 3 4 2 2 2 6" xfId="5681"/>
    <cellStyle name="一般 3 4 2 2 3" xfId="693"/>
    <cellStyle name="一般 3 4 2 2 3 2" xfId="2756"/>
    <cellStyle name="一般 3 4 2 2 3 2 2" xfId="4621"/>
    <cellStyle name="一般 3 4 2 2 3 2 3" xfId="5688"/>
    <cellStyle name="一般 3 4 2 2 3 3" xfId="3689"/>
    <cellStyle name="一般 3 4 2 2 3 4" xfId="5687"/>
    <cellStyle name="一般 3 4 2 2 4" xfId="694"/>
    <cellStyle name="一般 3 4 2 2 4 2" xfId="2757"/>
    <cellStyle name="一般 3 4 2 2 4 2 2" xfId="4622"/>
    <cellStyle name="一般 3 4 2 2 4 2 3" xfId="5690"/>
    <cellStyle name="一般 3 4 2 2 4 3" xfId="3690"/>
    <cellStyle name="一般 3 4 2 2 4 4" xfId="5689"/>
    <cellStyle name="一般 3 4 2 2 5" xfId="695"/>
    <cellStyle name="一般 3 4 2 2 5 2" xfId="2758"/>
    <cellStyle name="一般 3 4 2 2 5 2 2" xfId="4623"/>
    <cellStyle name="一般 3 4 2 2 5 2 3" xfId="5692"/>
    <cellStyle name="一般 3 4 2 2 5 3" xfId="3691"/>
    <cellStyle name="一般 3 4 2 2 5 4" xfId="5691"/>
    <cellStyle name="一般 3 4 2 2 6" xfId="2752"/>
    <cellStyle name="一般 3 4 2 2 6 2" xfId="4617"/>
    <cellStyle name="一般 3 4 2 2 6 3" xfId="5693"/>
    <cellStyle name="一般 3 4 2 2 7" xfId="3685"/>
    <cellStyle name="一般 3 4 2 2 8" xfId="5680"/>
    <cellStyle name="一般 3 4 2 3" xfId="696"/>
    <cellStyle name="一般 3 4 2 3 2" xfId="697"/>
    <cellStyle name="一般 3 4 2 3 2 2" xfId="2760"/>
    <cellStyle name="一般 3 4 2 3 2 2 2" xfId="4625"/>
    <cellStyle name="一般 3 4 2 3 2 2 3" xfId="5696"/>
    <cellStyle name="一般 3 4 2 3 2 3" xfId="3693"/>
    <cellStyle name="一般 3 4 2 3 2 4" xfId="5695"/>
    <cellStyle name="一般 3 4 2 3 3" xfId="698"/>
    <cellStyle name="一般 3 4 2 3 3 2" xfId="2761"/>
    <cellStyle name="一般 3 4 2 3 3 2 2" xfId="4626"/>
    <cellStyle name="一般 3 4 2 3 3 2 3" xfId="5698"/>
    <cellStyle name="一般 3 4 2 3 3 3" xfId="3694"/>
    <cellStyle name="一般 3 4 2 3 3 4" xfId="5697"/>
    <cellStyle name="一般 3 4 2 3 4" xfId="2759"/>
    <cellStyle name="一般 3 4 2 3 4 2" xfId="4624"/>
    <cellStyle name="一般 3 4 2 3 4 3" xfId="5699"/>
    <cellStyle name="一般 3 4 2 3 5" xfId="3692"/>
    <cellStyle name="一般 3 4 2 3 6" xfId="5694"/>
    <cellStyle name="一般 3 4 2 4" xfId="699"/>
    <cellStyle name="一般 3 4 2 4 2" xfId="2762"/>
    <cellStyle name="一般 3 4 2 4 2 2" xfId="4627"/>
    <cellStyle name="一般 3 4 2 4 2 3" xfId="5701"/>
    <cellStyle name="一般 3 4 2 4 3" xfId="3695"/>
    <cellStyle name="一般 3 4 2 4 4" xfId="5700"/>
    <cellStyle name="一般 3 4 2 5" xfId="700"/>
    <cellStyle name="一般 3 4 2 5 2" xfId="2763"/>
    <cellStyle name="一般 3 4 2 5 2 2" xfId="4628"/>
    <cellStyle name="一般 3 4 2 5 2 3" xfId="5703"/>
    <cellStyle name="一般 3 4 2 5 3" xfId="3696"/>
    <cellStyle name="一般 3 4 2 5 4" xfId="5702"/>
    <cellStyle name="一般 3 4 2 6" xfId="701"/>
    <cellStyle name="一般 3 4 2 6 2" xfId="2764"/>
    <cellStyle name="一般 3 4 2 6 2 2" xfId="4629"/>
    <cellStyle name="一般 3 4 2 6 2 3" xfId="5705"/>
    <cellStyle name="一般 3 4 2 6 3" xfId="3697"/>
    <cellStyle name="一般 3 4 2 6 4" xfId="5704"/>
    <cellStyle name="一般 3 4 2 7" xfId="2751"/>
    <cellStyle name="一般 3 4 2 7 2" xfId="4616"/>
    <cellStyle name="一般 3 4 2 7 3" xfId="5706"/>
    <cellStyle name="一般 3 4 2 8" xfId="3684"/>
    <cellStyle name="一般 3 4 2 9" xfId="5679"/>
    <cellStyle name="一般 3 4 3" xfId="702"/>
    <cellStyle name="一般 3 4 3 2" xfId="703"/>
    <cellStyle name="一般 3 4 3 2 2" xfId="704"/>
    <cellStyle name="一般 3 4 3 2 2 2" xfId="2767"/>
    <cellStyle name="一般 3 4 3 2 2 2 2" xfId="4632"/>
    <cellStyle name="一般 3 4 3 2 2 2 3" xfId="5710"/>
    <cellStyle name="一般 3 4 3 2 2 3" xfId="3700"/>
    <cellStyle name="一般 3 4 3 2 2 4" xfId="5709"/>
    <cellStyle name="一般 3 4 3 2 3" xfId="705"/>
    <cellStyle name="一般 3 4 3 2 3 2" xfId="2768"/>
    <cellStyle name="一般 3 4 3 2 3 2 2" xfId="4633"/>
    <cellStyle name="一般 3 4 3 2 3 2 3" xfId="5712"/>
    <cellStyle name="一般 3 4 3 2 3 3" xfId="3701"/>
    <cellStyle name="一般 3 4 3 2 3 4" xfId="5711"/>
    <cellStyle name="一般 3 4 3 2 4" xfId="706"/>
    <cellStyle name="一般 3 4 3 2 4 2" xfId="2769"/>
    <cellStyle name="一般 3 4 3 2 4 2 2" xfId="4634"/>
    <cellStyle name="一般 3 4 3 2 4 2 3" xfId="5714"/>
    <cellStyle name="一般 3 4 3 2 4 3" xfId="3702"/>
    <cellStyle name="一般 3 4 3 2 4 4" xfId="5713"/>
    <cellStyle name="一般 3 4 3 2 5" xfId="2766"/>
    <cellStyle name="一般 3 4 3 2 5 2" xfId="4631"/>
    <cellStyle name="一般 3 4 3 2 5 3" xfId="5715"/>
    <cellStyle name="一般 3 4 3 2 6" xfId="3699"/>
    <cellStyle name="一般 3 4 3 2 7" xfId="5708"/>
    <cellStyle name="一般 3 4 3 3" xfId="707"/>
    <cellStyle name="一般 3 4 3 3 2" xfId="2770"/>
    <cellStyle name="一般 3 4 3 3 2 2" xfId="4635"/>
    <cellStyle name="一般 3 4 3 3 2 3" xfId="5717"/>
    <cellStyle name="一般 3 4 3 3 3" xfId="3703"/>
    <cellStyle name="一般 3 4 3 3 4" xfId="5716"/>
    <cellStyle name="一般 3 4 3 4" xfId="708"/>
    <cellStyle name="一般 3 4 3 4 2" xfId="2771"/>
    <cellStyle name="一般 3 4 3 4 2 2" xfId="4636"/>
    <cellStyle name="一般 3 4 3 4 2 3" xfId="5719"/>
    <cellStyle name="一般 3 4 3 4 3" xfId="3704"/>
    <cellStyle name="一般 3 4 3 4 4" xfId="5718"/>
    <cellStyle name="一般 3 4 3 5" xfId="709"/>
    <cellStyle name="一般 3 4 3 5 2" xfId="2772"/>
    <cellStyle name="一般 3 4 3 5 2 2" xfId="4637"/>
    <cellStyle name="一般 3 4 3 5 2 3" xfId="5721"/>
    <cellStyle name="一般 3 4 3 5 3" xfId="3705"/>
    <cellStyle name="一般 3 4 3 5 4" xfId="5720"/>
    <cellStyle name="一般 3 4 3 6" xfId="2765"/>
    <cellStyle name="一般 3 4 3 6 2" xfId="4630"/>
    <cellStyle name="一般 3 4 3 6 3" xfId="5722"/>
    <cellStyle name="一般 3 4 3 7" xfId="3698"/>
    <cellStyle name="一般 3 4 3 8" xfId="5707"/>
    <cellStyle name="一般 3 4 4" xfId="710"/>
    <cellStyle name="一般 3 4 4 2" xfId="711"/>
    <cellStyle name="一般 3 4 4 3" xfId="2773"/>
    <cellStyle name="一般 3 4 4 3 2" xfId="4638"/>
    <cellStyle name="一般 3 4 4 3 3" xfId="5724"/>
    <cellStyle name="一般 3 4 4 4" xfId="3706"/>
    <cellStyle name="一般 3 4 4 5" xfId="5723"/>
    <cellStyle name="一般 3 4 5" xfId="712"/>
    <cellStyle name="一般 3 4 5 2" xfId="2774"/>
    <cellStyle name="一般 3 4 5 2 2" xfId="4639"/>
    <cellStyle name="一般 3 4 5 2 3" xfId="5726"/>
    <cellStyle name="一般 3 4 5 3" xfId="3707"/>
    <cellStyle name="一般 3 4 5 4" xfId="5725"/>
    <cellStyle name="一般 3 4 6" xfId="687"/>
    <cellStyle name="一般 3 4 6 2" xfId="2750"/>
    <cellStyle name="一般 3 4 6 2 2" xfId="4615"/>
    <cellStyle name="一般 3 4 6 2 3" xfId="5728"/>
    <cellStyle name="一般 3 4 6 3" xfId="3683"/>
    <cellStyle name="一般 3 4 6 4" xfId="5727"/>
    <cellStyle name="一般 3 5" xfId="207"/>
    <cellStyle name="一般 3 5 10" xfId="2627"/>
    <cellStyle name="一般 3 5 10 2" xfId="4492"/>
    <cellStyle name="一般 3 5 10 3" xfId="5730"/>
    <cellStyle name="一般 3 5 11" xfId="3220"/>
    <cellStyle name="一般 3 5 11 2" xfId="5085"/>
    <cellStyle name="一般 3 5 11 3" xfId="5731"/>
    <cellStyle name="一般 3 5 12" xfId="3330"/>
    <cellStyle name="一般 3 5 12 2" xfId="5195"/>
    <cellStyle name="一般 3 5 12 3" xfId="5732"/>
    <cellStyle name="一般 3 5 13" xfId="3445"/>
    <cellStyle name="一般 3 5 13 2" xfId="5310"/>
    <cellStyle name="一般 3 5 13 3" xfId="5733"/>
    <cellStyle name="一般 3 5 14" xfId="3565"/>
    <cellStyle name="一般 3 5 15" xfId="5729"/>
    <cellStyle name="一般 3 5 2" xfId="229"/>
    <cellStyle name="一般 3 5 2 10" xfId="3244"/>
    <cellStyle name="一般 3 5 2 10 2" xfId="5109"/>
    <cellStyle name="一般 3 5 2 10 3" xfId="5735"/>
    <cellStyle name="一般 3 5 2 11" xfId="3354"/>
    <cellStyle name="一般 3 5 2 11 2" xfId="5219"/>
    <cellStyle name="一般 3 5 2 11 3" xfId="5736"/>
    <cellStyle name="一般 3 5 2 12" xfId="3469"/>
    <cellStyle name="一般 3 5 2 12 2" xfId="5334"/>
    <cellStyle name="一般 3 5 2 12 3" xfId="5737"/>
    <cellStyle name="一般 3 5 2 13" xfId="3584"/>
    <cellStyle name="一般 3 5 2 14" xfId="5734"/>
    <cellStyle name="一般 3 5 2 2" xfId="715"/>
    <cellStyle name="一般 3 5 2 2 2" xfId="716"/>
    <cellStyle name="一般 3 5 2 2 2 2" xfId="2778"/>
    <cellStyle name="一般 3 5 2 2 2 2 2" xfId="4643"/>
    <cellStyle name="一般 3 5 2 2 2 2 3" xfId="5740"/>
    <cellStyle name="一般 3 5 2 2 2 3" xfId="3711"/>
    <cellStyle name="一般 3 5 2 2 2 4" xfId="5739"/>
    <cellStyle name="一般 3 5 2 2 3" xfId="717"/>
    <cellStyle name="一般 3 5 2 2 3 2" xfId="2779"/>
    <cellStyle name="一般 3 5 2 2 3 2 2" xfId="4644"/>
    <cellStyle name="一般 3 5 2 2 3 2 3" xfId="5742"/>
    <cellStyle name="一般 3 5 2 2 3 3" xfId="3712"/>
    <cellStyle name="一般 3 5 2 2 3 4" xfId="5741"/>
    <cellStyle name="一般 3 5 2 2 4" xfId="2462"/>
    <cellStyle name="一般 3 5 2 2 4 2" xfId="4335"/>
    <cellStyle name="一般 3 5 2 2 4 3" xfId="5743"/>
    <cellStyle name="一般 3 5 2 2 5" xfId="2777"/>
    <cellStyle name="一般 3 5 2 2 5 2" xfId="4642"/>
    <cellStyle name="一般 3 5 2 2 5 3" xfId="5744"/>
    <cellStyle name="一般 3 5 2 2 6" xfId="3710"/>
    <cellStyle name="一般 3 5 2 2 7" xfId="5738"/>
    <cellStyle name="一般 3 5 2 3" xfId="718"/>
    <cellStyle name="一般 3 5 2 3 2" xfId="2780"/>
    <cellStyle name="一般 3 5 2 3 2 2" xfId="4645"/>
    <cellStyle name="一般 3 5 2 3 2 3" xfId="5746"/>
    <cellStyle name="一般 3 5 2 3 3" xfId="3713"/>
    <cellStyle name="一般 3 5 2 3 4" xfId="5745"/>
    <cellStyle name="一般 3 5 2 4" xfId="719"/>
    <cellStyle name="一般 3 5 2 4 2" xfId="2781"/>
    <cellStyle name="一般 3 5 2 4 2 2" xfId="4646"/>
    <cellStyle name="一般 3 5 2 4 2 3" xfId="5748"/>
    <cellStyle name="一般 3 5 2 4 3" xfId="3714"/>
    <cellStyle name="一般 3 5 2 4 4" xfId="5747"/>
    <cellStyle name="一般 3 5 2 5" xfId="720"/>
    <cellStyle name="一般 3 5 2 5 2" xfId="2782"/>
    <cellStyle name="一般 3 5 2 5 2 2" xfId="4647"/>
    <cellStyle name="一般 3 5 2 5 2 3" xfId="5750"/>
    <cellStyle name="一般 3 5 2 5 3" xfId="3715"/>
    <cellStyle name="一般 3 5 2 5 4" xfId="5749"/>
    <cellStyle name="一般 3 5 2 6" xfId="714"/>
    <cellStyle name="一般 3 5 2 6 2" xfId="2776"/>
    <cellStyle name="一般 3 5 2 6 2 2" xfId="4641"/>
    <cellStyle name="一般 3 5 2 6 2 3" xfId="5752"/>
    <cellStyle name="一般 3 5 2 6 3" xfId="3709"/>
    <cellStyle name="一般 3 5 2 6 4" xfId="5751"/>
    <cellStyle name="一般 3 5 2 7" xfId="2365"/>
    <cellStyle name="一般 3 5 2 7 2" xfId="4246"/>
    <cellStyle name="一般 3 5 2 7 3" xfId="5753"/>
    <cellStyle name="一般 3 5 2 8" xfId="2535"/>
    <cellStyle name="一般 3 5 2 8 2" xfId="4401"/>
    <cellStyle name="一般 3 5 2 8 3" xfId="5754"/>
    <cellStyle name="一般 3 5 2 9" xfId="2651"/>
    <cellStyle name="一般 3 5 2 9 2" xfId="4516"/>
    <cellStyle name="一般 3 5 2 9 3" xfId="5755"/>
    <cellStyle name="一般 3 5 3" xfId="308"/>
    <cellStyle name="一般 3 5 3 10" xfId="3518"/>
    <cellStyle name="一般 3 5 3 10 2" xfId="5383"/>
    <cellStyle name="一般 3 5 3 10 3" xfId="5757"/>
    <cellStyle name="一般 3 5 3 11" xfId="3633"/>
    <cellStyle name="一般 3 5 3 12" xfId="5756"/>
    <cellStyle name="一般 3 5 3 2" xfId="722"/>
    <cellStyle name="一般 3 5 3 2 2" xfId="2463"/>
    <cellStyle name="一般 3 5 3 2 2 2" xfId="4336"/>
    <cellStyle name="一般 3 5 3 2 2 3" xfId="5759"/>
    <cellStyle name="一般 3 5 3 2 3" xfId="2784"/>
    <cellStyle name="一般 3 5 3 2 3 2" xfId="4649"/>
    <cellStyle name="一般 3 5 3 2 3 3" xfId="5760"/>
    <cellStyle name="一般 3 5 3 2 4" xfId="3717"/>
    <cellStyle name="一般 3 5 3 2 5" xfId="5758"/>
    <cellStyle name="一般 3 5 3 3" xfId="723"/>
    <cellStyle name="一般 3 5 3 3 2" xfId="2785"/>
    <cellStyle name="一般 3 5 3 3 2 2" xfId="4650"/>
    <cellStyle name="一般 3 5 3 3 2 3" xfId="5762"/>
    <cellStyle name="一般 3 5 3 3 3" xfId="3718"/>
    <cellStyle name="一般 3 5 3 3 4" xfId="5761"/>
    <cellStyle name="一般 3 5 3 4" xfId="721"/>
    <cellStyle name="一般 3 5 3 4 2" xfId="2783"/>
    <cellStyle name="一般 3 5 3 4 2 2" xfId="4648"/>
    <cellStyle name="一般 3 5 3 4 2 3" xfId="5764"/>
    <cellStyle name="一般 3 5 3 4 3" xfId="3716"/>
    <cellStyle name="一般 3 5 3 4 4" xfId="5763"/>
    <cellStyle name="一般 3 5 3 5" xfId="2414"/>
    <cellStyle name="一般 3 5 3 5 2" xfId="4295"/>
    <cellStyle name="一般 3 5 3 5 3" xfId="5765"/>
    <cellStyle name="一般 3 5 3 6" xfId="2584"/>
    <cellStyle name="一般 3 5 3 6 2" xfId="4450"/>
    <cellStyle name="一般 3 5 3 6 3" xfId="5766"/>
    <cellStyle name="一般 3 5 3 7" xfId="2700"/>
    <cellStyle name="一般 3 5 3 7 2" xfId="4565"/>
    <cellStyle name="一般 3 5 3 7 3" xfId="5767"/>
    <cellStyle name="一般 3 5 3 8" xfId="3288"/>
    <cellStyle name="一般 3 5 3 8 2" xfId="5153"/>
    <cellStyle name="一般 3 5 3 8 3" xfId="5768"/>
    <cellStyle name="一般 3 5 3 9" xfId="3403"/>
    <cellStyle name="一般 3 5 3 9 2" xfId="5268"/>
    <cellStyle name="一般 3 5 3 9 3" xfId="5769"/>
    <cellStyle name="一般 3 5 4" xfId="724"/>
    <cellStyle name="一般 3 5 4 2" xfId="2464"/>
    <cellStyle name="一般 3 5 4 2 2" xfId="4337"/>
    <cellStyle name="一般 3 5 4 2 3" xfId="5771"/>
    <cellStyle name="一般 3 5 4 3" xfId="2786"/>
    <cellStyle name="一般 3 5 4 3 2" xfId="4651"/>
    <cellStyle name="一般 3 5 4 3 3" xfId="5772"/>
    <cellStyle name="一般 3 5 4 4" xfId="3719"/>
    <cellStyle name="一般 3 5 4 5" xfId="5770"/>
    <cellStyle name="一般 3 5 5" xfId="725"/>
    <cellStyle name="一般 3 5 5 2" xfId="2787"/>
    <cellStyle name="一般 3 5 5 2 2" xfId="4652"/>
    <cellStyle name="一般 3 5 5 2 3" xfId="5774"/>
    <cellStyle name="一般 3 5 5 3" xfId="3720"/>
    <cellStyle name="一般 3 5 5 4" xfId="5773"/>
    <cellStyle name="一般 3 5 6" xfId="726"/>
    <cellStyle name="一般 3 5 6 2" xfId="2788"/>
    <cellStyle name="一般 3 5 6 2 2" xfId="4653"/>
    <cellStyle name="一般 3 5 6 2 3" xfId="5776"/>
    <cellStyle name="一般 3 5 6 3" xfId="3721"/>
    <cellStyle name="一般 3 5 6 4" xfId="5775"/>
    <cellStyle name="一般 3 5 7" xfId="713"/>
    <cellStyle name="一般 3 5 7 2" xfId="2775"/>
    <cellStyle name="一般 3 5 7 2 2" xfId="4640"/>
    <cellStyle name="一般 3 5 7 2 3" xfId="5778"/>
    <cellStyle name="一般 3 5 7 3" xfId="3708"/>
    <cellStyle name="一般 3 5 7 4" xfId="5777"/>
    <cellStyle name="一般 3 5 8" xfId="2341"/>
    <cellStyle name="一般 3 5 8 2" xfId="4222"/>
    <cellStyle name="一般 3 5 8 3" xfId="5779"/>
    <cellStyle name="一般 3 5 9" xfId="2511"/>
    <cellStyle name="一般 3 5 9 2" xfId="4377"/>
    <cellStyle name="一般 3 5 9 3" xfId="5780"/>
    <cellStyle name="一般 3 6" xfId="212"/>
    <cellStyle name="一般 3 6 10" xfId="3227"/>
    <cellStyle name="一般 3 6 10 2" xfId="5092"/>
    <cellStyle name="一般 3 6 10 3" xfId="5782"/>
    <cellStyle name="一般 3 6 11" xfId="3337"/>
    <cellStyle name="一般 3 6 11 2" xfId="5202"/>
    <cellStyle name="一般 3 6 11 3" xfId="5783"/>
    <cellStyle name="一般 3 6 12" xfId="3452"/>
    <cellStyle name="一般 3 6 12 2" xfId="5317"/>
    <cellStyle name="一般 3 6 12 3" xfId="5784"/>
    <cellStyle name="一般 3 6 13" xfId="3567"/>
    <cellStyle name="一般 3 6 14" xfId="5781"/>
    <cellStyle name="一般 3 6 2" xfId="728"/>
    <cellStyle name="一般 3 6 2 2" xfId="729"/>
    <cellStyle name="一般 3 6 2 2 2" xfId="2791"/>
    <cellStyle name="一般 3 6 2 2 2 2" xfId="4656"/>
    <cellStyle name="一般 3 6 2 2 2 3" xfId="5787"/>
    <cellStyle name="一般 3 6 2 2 3" xfId="3724"/>
    <cellStyle name="一般 3 6 2 2 4" xfId="5786"/>
    <cellStyle name="一般 3 6 2 3" xfId="730"/>
    <cellStyle name="一般 3 6 2 3 2" xfId="2792"/>
    <cellStyle name="一般 3 6 2 3 2 2" xfId="4657"/>
    <cellStyle name="一般 3 6 2 3 2 3" xfId="5789"/>
    <cellStyle name="一般 3 6 2 3 3" xfId="3725"/>
    <cellStyle name="一般 3 6 2 3 4" xfId="5788"/>
    <cellStyle name="一般 3 6 2 4" xfId="731"/>
    <cellStyle name="一般 3 6 2 4 2" xfId="2793"/>
    <cellStyle name="一般 3 6 2 4 2 2" xfId="4658"/>
    <cellStyle name="一般 3 6 2 4 2 3" xfId="5791"/>
    <cellStyle name="一般 3 6 2 4 3" xfId="3726"/>
    <cellStyle name="一般 3 6 2 4 4" xfId="5790"/>
    <cellStyle name="一般 3 6 2 5" xfId="2465"/>
    <cellStyle name="一般 3 6 2 5 2" xfId="4338"/>
    <cellStyle name="一般 3 6 2 5 3" xfId="5792"/>
    <cellStyle name="一般 3 6 2 6" xfId="2790"/>
    <cellStyle name="一般 3 6 2 6 2" xfId="4655"/>
    <cellStyle name="一般 3 6 2 6 3" xfId="5793"/>
    <cellStyle name="一般 3 6 2 7" xfId="3723"/>
    <cellStyle name="一般 3 6 2 8" xfId="5785"/>
    <cellStyle name="一般 3 6 3" xfId="732"/>
    <cellStyle name="一般 3 6 3 2" xfId="2794"/>
    <cellStyle name="一般 3 6 3 2 2" xfId="4659"/>
    <cellStyle name="一般 3 6 3 2 3" xfId="5795"/>
    <cellStyle name="一般 3 6 3 3" xfId="3727"/>
    <cellStyle name="一般 3 6 3 4" xfId="5794"/>
    <cellStyle name="一般 3 6 4" xfId="733"/>
    <cellStyle name="一般 3 6 4 2" xfId="2795"/>
    <cellStyle name="一般 3 6 4 2 2" xfId="4660"/>
    <cellStyle name="一般 3 6 4 2 3" xfId="5797"/>
    <cellStyle name="一般 3 6 4 3" xfId="3728"/>
    <cellStyle name="一般 3 6 4 4" xfId="5796"/>
    <cellStyle name="一般 3 6 5" xfId="734"/>
    <cellStyle name="一般 3 6 5 2" xfId="2796"/>
    <cellStyle name="一般 3 6 5 2 2" xfId="4661"/>
    <cellStyle name="一般 3 6 5 2 3" xfId="5799"/>
    <cellStyle name="一般 3 6 5 3" xfId="3729"/>
    <cellStyle name="一般 3 6 5 4" xfId="5798"/>
    <cellStyle name="一般 3 6 6" xfId="727"/>
    <cellStyle name="一般 3 6 6 2" xfId="2789"/>
    <cellStyle name="一般 3 6 6 2 2" xfId="4654"/>
    <cellStyle name="一般 3 6 6 2 3" xfId="5801"/>
    <cellStyle name="一般 3 6 6 3" xfId="3722"/>
    <cellStyle name="一般 3 6 6 4" xfId="5800"/>
    <cellStyle name="一般 3 6 7" xfId="2348"/>
    <cellStyle name="一般 3 6 7 2" xfId="4229"/>
    <cellStyle name="一般 3 6 7 3" xfId="5802"/>
    <cellStyle name="一般 3 6 8" xfId="2518"/>
    <cellStyle name="一般 3 6 8 2" xfId="4384"/>
    <cellStyle name="一般 3 6 8 3" xfId="5803"/>
    <cellStyle name="一般 3 6 9" xfId="2634"/>
    <cellStyle name="一般 3 6 9 2" xfId="4499"/>
    <cellStyle name="一般 3 6 9 3" xfId="5804"/>
    <cellStyle name="一般 3 7" xfId="236"/>
    <cellStyle name="一般 3 7 10" xfId="3361"/>
    <cellStyle name="一般 3 7 10 2" xfId="5226"/>
    <cellStyle name="一般 3 7 10 3" xfId="5806"/>
    <cellStyle name="一般 3 7 11" xfId="3476"/>
    <cellStyle name="一般 3 7 11 2" xfId="5341"/>
    <cellStyle name="一般 3 7 11 3" xfId="5807"/>
    <cellStyle name="一般 3 7 12" xfId="3591"/>
    <cellStyle name="一般 3 7 13" xfId="5805"/>
    <cellStyle name="一般 3 7 2" xfId="736"/>
    <cellStyle name="一般 3 7 2 2" xfId="737"/>
    <cellStyle name="一般 3 7 2 2 2" xfId="2799"/>
    <cellStyle name="一般 3 7 2 2 2 2" xfId="4664"/>
    <cellStyle name="一般 3 7 2 2 2 3" xfId="5810"/>
    <cellStyle name="一般 3 7 2 2 3" xfId="3732"/>
    <cellStyle name="一般 3 7 2 2 4" xfId="5809"/>
    <cellStyle name="一般 3 7 2 3" xfId="2466"/>
    <cellStyle name="一般 3 7 2 3 2" xfId="4339"/>
    <cellStyle name="一般 3 7 2 3 3" xfId="5811"/>
    <cellStyle name="一般 3 7 2 4" xfId="2798"/>
    <cellStyle name="一般 3 7 2 4 2" xfId="4663"/>
    <cellStyle name="一般 3 7 2 4 3" xfId="5812"/>
    <cellStyle name="一般 3 7 2 5" xfId="3731"/>
    <cellStyle name="一般 3 7 2 6" xfId="5808"/>
    <cellStyle name="一般 3 7 3" xfId="738"/>
    <cellStyle name="一般 3 7 3 2" xfId="2800"/>
    <cellStyle name="一般 3 7 3 2 2" xfId="4665"/>
    <cellStyle name="一般 3 7 3 2 3" xfId="5814"/>
    <cellStyle name="一般 3 7 3 3" xfId="3733"/>
    <cellStyle name="一般 3 7 3 4" xfId="5813"/>
    <cellStyle name="一般 3 7 4" xfId="739"/>
    <cellStyle name="一般 3 7 4 2" xfId="2801"/>
    <cellStyle name="一般 3 7 4 2 2" xfId="4666"/>
    <cellStyle name="一般 3 7 4 2 3" xfId="5816"/>
    <cellStyle name="一般 3 7 4 3" xfId="3734"/>
    <cellStyle name="一般 3 7 4 4" xfId="5815"/>
    <cellStyle name="一般 3 7 5" xfId="735"/>
    <cellStyle name="一般 3 7 5 2" xfId="2797"/>
    <cellStyle name="一般 3 7 5 2 2" xfId="4662"/>
    <cellStyle name="一般 3 7 5 2 3" xfId="5818"/>
    <cellStyle name="一般 3 7 5 3" xfId="3730"/>
    <cellStyle name="一般 3 7 5 4" xfId="5817"/>
    <cellStyle name="一般 3 7 6" xfId="2372"/>
    <cellStyle name="一般 3 7 6 2" xfId="4253"/>
    <cellStyle name="一般 3 7 6 3" xfId="5819"/>
    <cellStyle name="一般 3 7 7" xfId="2542"/>
    <cellStyle name="一般 3 7 7 2" xfId="4408"/>
    <cellStyle name="一般 3 7 7 3" xfId="5820"/>
    <cellStyle name="一般 3 7 8" xfId="2658"/>
    <cellStyle name="一般 3 7 8 2" xfId="4523"/>
    <cellStyle name="一般 3 7 8 3" xfId="5821"/>
    <cellStyle name="一般 3 7 9" xfId="3203"/>
    <cellStyle name="一般 3 7 9 2" xfId="5068"/>
    <cellStyle name="一般 3 7 9 3" xfId="5822"/>
    <cellStyle name="一般 3 8" xfId="253"/>
    <cellStyle name="一般 3 8 10" xfId="3493"/>
    <cellStyle name="一般 3 8 10 2" xfId="5358"/>
    <cellStyle name="一般 3 8 10 3" xfId="5824"/>
    <cellStyle name="一般 3 8 11" xfId="3608"/>
    <cellStyle name="一般 3 8 12" xfId="5823"/>
    <cellStyle name="一般 3 8 2" xfId="741"/>
    <cellStyle name="一般 3 8 2 2" xfId="2467"/>
    <cellStyle name="一般 3 8 2 2 2" xfId="4340"/>
    <cellStyle name="一般 3 8 2 2 3" xfId="5826"/>
    <cellStyle name="一般 3 8 2 3" xfId="2803"/>
    <cellStyle name="一般 3 8 2 3 2" xfId="4668"/>
    <cellStyle name="一般 3 8 2 3 3" xfId="5827"/>
    <cellStyle name="一般 3 8 2 4" xfId="3736"/>
    <cellStyle name="一般 3 8 2 5" xfId="5825"/>
    <cellStyle name="一般 3 8 3" xfId="742"/>
    <cellStyle name="一般 3 8 3 2" xfId="2804"/>
    <cellStyle name="一般 3 8 3 2 2" xfId="4669"/>
    <cellStyle name="一般 3 8 3 2 3" xfId="5829"/>
    <cellStyle name="一般 3 8 3 3" xfId="3737"/>
    <cellStyle name="一般 3 8 3 4" xfId="5828"/>
    <cellStyle name="一般 3 8 4" xfId="740"/>
    <cellStyle name="一般 3 8 4 2" xfId="2802"/>
    <cellStyle name="一般 3 8 4 2 2" xfId="4667"/>
    <cellStyle name="一般 3 8 4 2 3" xfId="5831"/>
    <cellStyle name="一般 3 8 4 3" xfId="3735"/>
    <cellStyle name="一般 3 8 4 4" xfId="5830"/>
    <cellStyle name="一般 3 8 5" xfId="2389"/>
    <cellStyle name="一般 3 8 5 2" xfId="4270"/>
    <cellStyle name="一般 3 8 5 3" xfId="5832"/>
    <cellStyle name="一般 3 8 6" xfId="2559"/>
    <cellStyle name="一般 3 8 6 2" xfId="4425"/>
    <cellStyle name="一般 3 8 6 3" xfId="5833"/>
    <cellStyle name="一般 3 8 7" xfId="2675"/>
    <cellStyle name="一般 3 8 7 2" xfId="4540"/>
    <cellStyle name="一般 3 8 7 3" xfId="5834"/>
    <cellStyle name="一般 3 8 8" xfId="3263"/>
    <cellStyle name="一般 3 8 8 2" xfId="5128"/>
    <cellStyle name="一般 3 8 8 3" xfId="5835"/>
    <cellStyle name="一般 3 8 9" xfId="3378"/>
    <cellStyle name="一般 3 8 9 2" xfId="5243"/>
    <cellStyle name="一般 3 8 9 3" xfId="5836"/>
    <cellStyle name="一般 3 9" xfId="262"/>
    <cellStyle name="一般 3 9 10" xfId="5837"/>
    <cellStyle name="一般 3 9 2" xfId="743"/>
    <cellStyle name="一般 3 9 2 2" xfId="2468"/>
    <cellStyle name="一般 3 9 2 2 2" xfId="4341"/>
    <cellStyle name="一般 3 9 2 2 3" xfId="5839"/>
    <cellStyle name="一般 3 9 2 3" xfId="2805"/>
    <cellStyle name="一般 3 9 2 3 2" xfId="4670"/>
    <cellStyle name="一般 3 9 2 3 3" xfId="5840"/>
    <cellStyle name="一般 3 9 2 4" xfId="3738"/>
    <cellStyle name="一般 3 9 2 5" xfId="5838"/>
    <cellStyle name="一般 3 9 3" xfId="2397"/>
    <cellStyle name="一般 3 9 3 2" xfId="4278"/>
    <cellStyle name="一般 3 9 3 3" xfId="5841"/>
    <cellStyle name="一般 3 9 4" xfId="2567"/>
    <cellStyle name="一般 3 9 4 2" xfId="4433"/>
    <cellStyle name="一般 3 9 4 3" xfId="5842"/>
    <cellStyle name="一般 3 9 5" xfId="2683"/>
    <cellStyle name="一般 3 9 5 2" xfId="4548"/>
    <cellStyle name="一般 3 9 5 3" xfId="5843"/>
    <cellStyle name="一般 3 9 6" xfId="3271"/>
    <cellStyle name="一般 3 9 6 2" xfId="5136"/>
    <cellStyle name="一般 3 9 6 3" xfId="5844"/>
    <cellStyle name="一般 3 9 7" xfId="3386"/>
    <cellStyle name="一般 3 9 7 2" xfId="5251"/>
    <cellStyle name="一般 3 9 7 3" xfId="5845"/>
    <cellStyle name="一般 3 9 8" xfId="3501"/>
    <cellStyle name="一般 3 9 8 2" xfId="5366"/>
    <cellStyle name="一般 3 9 8 3" xfId="5846"/>
    <cellStyle name="一般 3 9 9" xfId="3616"/>
    <cellStyle name="一般 30" xfId="744"/>
    <cellStyle name="一般 31" xfId="745"/>
    <cellStyle name="一般 32" xfId="746"/>
    <cellStyle name="一般 33" xfId="747"/>
    <cellStyle name="一般 33 2" xfId="748"/>
    <cellStyle name="一般 33 2 2" xfId="749"/>
    <cellStyle name="一般 33 2 2 2" xfId="750"/>
    <cellStyle name="一般 33 2 2 2 2" xfId="2809"/>
    <cellStyle name="一般 33 2 2 2 2 2" xfId="4674"/>
    <cellStyle name="一般 33 2 2 2 2 3" xfId="5851"/>
    <cellStyle name="一般 33 2 2 2 3" xfId="3742"/>
    <cellStyle name="一般 33 2 2 2 4" xfId="5850"/>
    <cellStyle name="一般 33 2 2 3" xfId="2808"/>
    <cellStyle name="一般 33 2 2 3 2" xfId="4673"/>
    <cellStyle name="一般 33 2 2 3 3" xfId="5852"/>
    <cellStyle name="一般 33 2 2 4" xfId="3741"/>
    <cellStyle name="一般 33 2 2 5" xfId="5849"/>
    <cellStyle name="一般 33 2 3" xfId="751"/>
    <cellStyle name="一般 33 2 3 2" xfId="2810"/>
    <cellStyle name="一般 33 2 3 2 2" xfId="4675"/>
    <cellStyle name="一般 33 2 3 2 3" xfId="5854"/>
    <cellStyle name="一般 33 2 3 3" xfId="3743"/>
    <cellStyle name="一般 33 2 3 4" xfId="5853"/>
    <cellStyle name="一般 33 2 4" xfId="752"/>
    <cellStyle name="一般 33 2 4 2" xfId="2811"/>
    <cellStyle name="一般 33 2 4 2 2" xfId="4676"/>
    <cellStyle name="一般 33 2 4 2 3" xfId="5856"/>
    <cellStyle name="一般 33 2 4 3" xfId="3744"/>
    <cellStyle name="一般 33 2 4 4" xfId="5855"/>
    <cellStyle name="一般 33 2 5" xfId="2807"/>
    <cellStyle name="一般 33 2 5 2" xfId="4672"/>
    <cellStyle name="一般 33 2 5 3" xfId="5857"/>
    <cellStyle name="一般 33 2 6" xfId="3740"/>
    <cellStyle name="一般 33 2 7" xfId="5848"/>
    <cellStyle name="一般 33 3" xfId="753"/>
    <cellStyle name="一般 33 3 2" xfId="754"/>
    <cellStyle name="一般 33 3 2 2" xfId="2813"/>
    <cellStyle name="一般 33 3 2 2 2" xfId="4678"/>
    <cellStyle name="一般 33 3 2 2 3" xfId="5860"/>
    <cellStyle name="一般 33 3 2 3" xfId="3746"/>
    <cellStyle name="一般 33 3 2 4" xfId="5859"/>
    <cellStyle name="一般 33 3 3" xfId="2812"/>
    <cellStyle name="一般 33 3 3 2" xfId="4677"/>
    <cellStyle name="一般 33 3 3 3" xfId="5861"/>
    <cellStyle name="一般 33 3 4" xfId="3745"/>
    <cellStyle name="一般 33 3 5" xfId="5858"/>
    <cellStyle name="一般 33 4" xfId="755"/>
    <cellStyle name="一般 33 4 2" xfId="2814"/>
    <cellStyle name="一般 33 4 2 2" xfId="4679"/>
    <cellStyle name="一般 33 4 2 3" xfId="5863"/>
    <cellStyle name="一般 33 4 3" xfId="3747"/>
    <cellStyle name="一般 33 4 4" xfId="5862"/>
    <cellStyle name="一般 33 5" xfId="756"/>
    <cellStyle name="一般 33 5 2" xfId="2815"/>
    <cellStyle name="一般 33 5 2 2" xfId="4680"/>
    <cellStyle name="一般 33 5 2 3" xfId="5865"/>
    <cellStyle name="一般 33 5 3" xfId="3748"/>
    <cellStyle name="一般 33 5 4" xfId="5864"/>
    <cellStyle name="一般 33 6" xfId="2806"/>
    <cellStyle name="一般 33 6 2" xfId="4671"/>
    <cellStyle name="一般 33 6 3" xfId="5866"/>
    <cellStyle name="一般 33 7" xfId="3739"/>
    <cellStyle name="一般 33 8" xfId="5847"/>
    <cellStyle name="一般 34" xfId="757"/>
    <cellStyle name="一般 34 2" xfId="758"/>
    <cellStyle name="一般 34 3" xfId="2816"/>
    <cellStyle name="一般 34 3 2" xfId="4681"/>
    <cellStyle name="一般 34 3 3" xfId="5868"/>
    <cellStyle name="一般 34 4" xfId="3749"/>
    <cellStyle name="一般 34 5" xfId="5867"/>
    <cellStyle name="一般 35" xfId="759"/>
    <cellStyle name="一般 35 2" xfId="760"/>
    <cellStyle name="一般 35 2 2" xfId="2817"/>
    <cellStyle name="一般 35 2 2 2" xfId="4682"/>
    <cellStyle name="一般 35 2 2 3" xfId="5870"/>
    <cellStyle name="一般 35 2 3" xfId="3750"/>
    <cellStyle name="一般 35 2 4" xfId="5869"/>
    <cellStyle name="一般 35 3" xfId="761"/>
    <cellStyle name="一般 35 3 2" xfId="2818"/>
    <cellStyle name="一般 35 3 2 2" xfId="4683"/>
    <cellStyle name="一般 35 3 2 3" xfId="5872"/>
    <cellStyle name="一般 35 3 3" xfId="3751"/>
    <cellStyle name="一般 35 3 4" xfId="5871"/>
    <cellStyle name="一般 36" xfId="762"/>
    <cellStyle name="一般 37" xfId="763"/>
    <cellStyle name="一般 37 2" xfId="764"/>
    <cellStyle name="一般 37 2 2" xfId="2820"/>
    <cellStyle name="一般 37 2 2 2" xfId="4685"/>
    <cellStyle name="一般 37 2 2 3" xfId="5875"/>
    <cellStyle name="一般 37 2 3" xfId="3753"/>
    <cellStyle name="一般 37 2 4" xfId="5874"/>
    <cellStyle name="一般 37 3" xfId="2819"/>
    <cellStyle name="一般 37 3 2" xfId="4684"/>
    <cellStyle name="一般 37 3 3" xfId="5876"/>
    <cellStyle name="一般 37 4" xfId="3752"/>
    <cellStyle name="一般 37 5" xfId="5873"/>
    <cellStyle name="一般 38" xfId="370"/>
    <cellStyle name="一般 38 2" xfId="2725"/>
    <cellStyle name="一般 38 2 2" xfId="4590"/>
    <cellStyle name="一般 38 2 3" xfId="5878"/>
    <cellStyle name="一般 38 3" xfId="3658"/>
    <cellStyle name="一般 38 4" xfId="5877"/>
    <cellStyle name="一般 39" xfId="177"/>
    <cellStyle name="一般 4" xfId="100"/>
    <cellStyle name="一般 4 10" xfId="765"/>
    <cellStyle name="一般 4 10 2" xfId="2821"/>
    <cellStyle name="一般 4 10 2 2" xfId="4686"/>
    <cellStyle name="一般 4 10 2 3" xfId="5880"/>
    <cellStyle name="一般 4 10 3" xfId="3754"/>
    <cellStyle name="一般 4 10 4" xfId="5879"/>
    <cellStyle name="一般 4 11" xfId="7275"/>
    <cellStyle name="一般 4 2" xfId="101"/>
    <cellStyle name="一般 4 2 10" xfId="353"/>
    <cellStyle name="一般 4 2 10 10" xfId="5882"/>
    <cellStyle name="一般 4 2 10 2" xfId="2310"/>
    <cellStyle name="一般 4 2 10 2 2" xfId="4191"/>
    <cellStyle name="一般 4 2 10 2 3" xfId="5883"/>
    <cellStyle name="一般 4 2 10 3" xfId="2422"/>
    <cellStyle name="一般 4 2 10 3 2" xfId="4303"/>
    <cellStyle name="一般 4 2 10 3 3" xfId="5884"/>
    <cellStyle name="一般 4 2 10 4" xfId="2592"/>
    <cellStyle name="一般 4 2 10 4 2" xfId="4458"/>
    <cellStyle name="一般 4 2 10 4 3" xfId="5885"/>
    <cellStyle name="一般 4 2 10 5" xfId="2708"/>
    <cellStyle name="一般 4 2 10 5 2" xfId="4573"/>
    <cellStyle name="一般 4 2 10 5 3" xfId="5886"/>
    <cellStyle name="一般 4 2 10 6" xfId="3296"/>
    <cellStyle name="一般 4 2 10 6 2" xfId="5161"/>
    <cellStyle name="一般 4 2 10 6 3" xfId="5887"/>
    <cellStyle name="一般 4 2 10 7" xfId="3411"/>
    <cellStyle name="一般 4 2 10 7 2" xfId="5276"/>
    <cellStyle name="一般 4 2 10 7 3" xfId="5888"/>
    <cellStyle name="一般 4 2 10 8" xfId="3526"/>
    <cellStyle name="一般 4 2 10 8 2" xfId="5391"/>
    <cellStyle name="一般 4 2 10 8 3" xfId="5889"/>
    <cellStyle name="一般 4 2 10 9" xfId="3641"/>
    <cellStyle name="一般 4 2 11" xfId="361"/>
    <cellStyle name="一般 4 2 11 10" xfId="5890"/>
    <cellStyle name="一般 4 2 11 2" xfId="2318"/>
    <cellStyle name="一般 4 2 11 2 2" xfId="4199"/>
    <cellStyle name="一般 4 2 11 2 3" xfId="5891"/>
    <cellStyle name="一般 4 2 11 3" xfId="2430"/>
    <cellStyle name="一般 4 2 11 3 2" xfId="4311"/>
    <cellStyle name="一般 4 2 11 3 3" xfId="5892"/>
    <cellStyle name="一般 4 2 11 4" xfId="2600"/>
    <cellStyle name="一般 4 2 11 4 2" xfId="4466"/>
    <cellStyle name="一般 4 2 11 4 3" xfId="5893"/>
    <cellStyle name="一般 4 2 11 5" xfId="2716"/>
    <cellStyle name="一般 4 2 11 5 2" xfId="4581"/>
    <cellStyle name="一般 4 2 11 5 3" xfId="5894"/>
    <cellStyle name="一般 4 2 11 6" xfId="3304"/>
    <cellStyle name="一般 4 2 11 6 2" xfId="5169"/>
    <cellStyle name="一般 4 2 11 6 3" xfId="5895"/>
    <cellStyle name="一般 4 2 11 7" xfId="3419"/>
    <cellStyle name="一般 4 2 11 7 2" xfId="5284"/>
    <cellStyle name="一般 4 2 11 7 3" xfId="5896"/>
    <cellStyle name="一般 4 2 11 8" xfId="3534"/>
    <cellStyle name="一般 4 2 11 8 2" xfId="5399"/>
    <cellStyle name="一般 4 2 11 8 3" xfId="5897"/>
    <cellStyle name="一般 4 2 11 9" xfId="3649"/>
    <cellStyle name="一般 4 2 12" xfId="371"/>
    <cellStyle name="一般 4 2 12 2" xfId="2439"/>
    <cellStyle name="一般 4 2 12 2 2" xfId="4320"/>
    <cellStyle name="一般 4 2 12 2 3" xfId="5899"/>
    <cellStyle name="一般 4 2 12 3" xfId="2726"/>
    <cellStyle name="一般 4 2 12 3 2" xfId="4591"/>
    <cellStyle name="一般 4 2 12 3 3" xfId="5900"/>
    <cellStyle name="一般 4 2 12 4" xfId="3659"/>
    <cellStyle name="一般 4 2 12 5" xfId="5898"/>
    <cellStyle name="一般 4 2 13" xfId="2328"/>
    <cellStyle name="一般 4 2 13 2" xfId="4209"/>
    <cellStyle name="一般 4 2 13 3" xfId="5901"/>
    <cellStyle name="一般 4 2 14" xfId="2495"/>
    <cellStyle name="一般 4 2 14 2" xfId="4361"/>
    <cellStyle name="一般 4 2 14 3" xfId="5902"/>
    <cellStyle name="一般 4 2 15" xfId="2611"/>
    <cellStyle name="一般 4 2 15 2" xfId="4476"/>
    <cellStyle name="一般 4 2 15 3" xfId="5903"/>
    <cellStyle name="一般 4 2 16" xfId="3314"/>
    <cellStyle name="一般 4 2 16 2" xfId="5179"/>
    <cellStyle name="一般 4 2 16 3" xfId="5904"/>
    <cellStyle name="一般 4 2 17" xfId="3429"/>
    <cellStyle name="一般 4 2 17 2" xfId="5294"/>
    <cellStyle name="一般 4 2 17 3" xfId="5905"/>
    <cellStyle name="一般 4 2 18" xfId="3544"/>
    <cellStyle name="一般 4 2 19" xfId="5881"/>
    <cellStyle name="一般 4 2 2" xfId="102"/>
    <cellStyle name="一般 4 2 2 2" xfId="766"/>
    <cellStyle name="一般 4 2 2 2 2" xfId="2822"/>
    <cellStyle name="一般 4 2 2 2 2 2" xfId="4687"/>
    <cellStyle name="一般 4 2 2 2 2 3" xfId="5907"/>
    <cellStyle name="一般 4 2 2 2 3" xfId="3755"/>
    <cellStyle name="一般 4 2 2 2 4" xfId="5906"/>
    <cellStyle name="一般 4 2 3" xfId="181"/>
    <cellStyle name="一般 4 2 3 10" xfId="3322"/>
    <cellStyle name="一般 4 2 3 10 2" xfId="5187"/>
    <cellStyle name="一般 4 2 3 10 3" xfId="5909"/>
    <cellStyle name="一般 4 2 3 11" xfId="3437"/>
    <cellStyle name="一般 4 2 3 11 2" xfId="5302"/>
    <cellStyle name="一般 4 2 3 11 3" xfId="5910"/>
    <cellStyle name="一般 4 2 3 12" xfId="3551"/>
    <cellStyle name="一般 4 2 3 13" xfId="5908"/>
    <cellStyle name="一般 4 2 3 2" xfId="221"/>
    <cellStyle name="一般 4 2 3 2 10" xfId="5911"/>
    <cellStyle name="一般 4 2 3 2 2" xfId="2264"/>
    <cellStyle name="一般 4 2 3 2 2 2" xfId="4145"/>
    <cellStyle name="一般 4 2 3 2 2 3" xfId="5912"/>
    <cellStyle name="一般 4 2 3 2 3" xfId="2357"/>
    <cellStyle name="一般 4 2 3 2 3 2" xfId="4238"/>
    <cellStyle name="一般 4 2 3 2 3 3" xfId="5913"/>
    <cellStyle name="一般 4 2 3 2 4" xfId="2527"/>
    <cellStyle name="一般 4 2 3 2 4 2" xfId="4393"/>
    <cellStyle name="一般 4 2 3 2 4 3" xfId="5914"/>
    <cellStyle name="一般 4 2 3 2 5" xfId="2643"/>
    <cellStyle name="一般 4 2 3 2 5 2" xfId="4508"/>
    <cellStyle name="一般 4 2 3 2 5 3" xfId="5915"/>
    <cellStyle name="一般 4 2 3 2 6" xfId="3236"/>
    <cellStyle name="一般 4 2 3 2 6 2" xfId="5101"/>
    <cellStyle name="一般 4 2 3 2 6 3" xfId="5916"/>
    <cellStyle name="一般 4 2 3 2 7" xfId="3346"/>
    <cellStyle name="一般 4 2 3 2 7 2" xfId="5211"/>
    <cellStyle name="一般 4 2 3 2 7 3" xfId="5917"/>
    <cellStyle name="一般 4 2 3 2 8" xfId="3461"/>
    <cellStyle name="一般 4 2 3 2 8 2" xfId="5326"/>
    <cellStyle name="一般 4 2 3 2 8 3" xfId="5918"/>
    <cellStyle name="一般 4 2 3 2 9" xfId="3576"/>
    <cellStyle name="一般 4 2 3 3" xfId="245"/>
    <cellStyle name="一般 4 2 3 3 10" xfId="5919"/>
    <cellStyle name="一般 4 2 3 3 2" xfId="2282"/>
    <cellStyle name="一般 4 2 3 3 2 2" xfId="4163"/>
    <cellStyle name="一般 4 2 3 3 2 3" xfId="5920"/>
    <cellStyle name="一般 4 2 3 3 3" xfId="2381"/>
    <cellStyle name="一般 4 2 3 3 3 2" xfId="4262"/>
    <cellStyle name="一般 4 2 3 3 3 3" xfId="5921"/>
    <cellStyle name="一般 4 2 3 3 4" xfId="2551"/>
    <cellStyle name="一般 4 2 3 3 4 2" xfId="4417"/>
    <cellStyle name="一般 4 2 3 3 4 3" xfId="5922"/>
    <cellStyle name="一般 4 2 3 3 5" xfId="2667"/>
    <cellStyle name="一般 4 2 3 3 5 2" xfId="4532"/>
    <cellStyle name="一般 4 2 3 3 5 3" xfId="5923"/>
    <cellStyle name="一般 4 2 3 3 6" xfId="3255"/>
    <cellStyle name="一般 4 2 3 3 6 2" xfId="5120"/>
    <cellStyle name="一般 4 2 3 3 6 3" xfId="5924"/>
    <cellStyle name="一般 4 2 3 3 7" xfId="3370"/>
    <cellStyle name="一般 4 2 3 3 7 2" xfId="5235"/>
    <cellStyle name="一般 4 2 3 3 7 3" xfId="5925"/>
    <cellStyle name="一般 4 2 3 3 8" xfId="3485"/>
    <cellStyle name="一般 4 2 3 3 8 2" xfId="5350"/>
    <cellStyle name="一般 4 2 3 3 8 3" xfId="5926"/>
    <cellStyle name="一般 4 2 3 3 9" xfId="3600"/>
    <cellStyle name="一般 4 2 3 4" xfId="300"/>
    <cellStyle name="一般 4 2 3 4 10" xfId="5927"/>
    <cellStyle name="一般 4 2 3 4 2" xfId="2299"/>
    <cellStyle name="一般 4 2 3 4 2 2" xfId="4180"/>
    <cellStyle name="一般 4 2 3 4 2 3" xfId="5928"/>
    <cellStyle name="一般 4 2 3 4 3" xfId="2406"/>
    <cellStyle name="一般 4 2 3 4 3 2" xfId="4287"/>
    <cellStyle name="一般 4 2 3 4 3 3" xfId="5929"/>
    <cellStyle name="一般 4 2 3 4 4" xfId="2576"/>
    <cellStyle name="一般 4 2 3 4 4 2" xfId="4442"/>
    <cellStyle name="一般 4 2 3 4 4 3" xfId="5930"/>
    <cellStyle name="一般 4 2 3 4 5" xfId="2692"/>
    <cellStyle name="一般 4 2 3 4 5 2" xfId="4557"/>
    <cellStyle name="一般 4 2 3 4 5 3" xfId="5931"/>
    <cellStyle name="一般 4 2 3 4 6" xfId="3280"/>
    <cellStyle name="一般 4 2 3 4 6 2" xfId="5145"/>
    <cellStyle name="一般 4 2 3 4 6 3" xfId="5932"/>
    <cellStyle name="一般 4 2 3 4 7" xfId="3395"/>
    <cellStyle name="一般 4 2 3 4 7 2" xfId="5260"/>
    <cellStyle name="一般 4 2 3 4 7 3" xfId="5933"/>
    <cellStyle name="一般 4 2 3 4 8" xfId="3510"/>
    <cellStyle name="一般 4 2 3 4 8 2" xfId="5375"/>
    <cellStyle name="一般 4 2 3 4 8 3" xfId="5934"/>
    <cellStyle name="一般 4 2 3 4 9" xfId="3625"/>
    <cellStyle name="一般 4 2 3 5" xfId="377"/>
    <cellStyle name="一般 4 2 3 5 2" xfId="2443"/>
    <cellStyle name="一般 4 2 3 5 2 2" xfId="4324"/>
    <cellStyle name="一般 4 2 3 5 2 3" xfId="5936"/>
    <cellStyle name="一般 4 2 3 5 3" xfId="2732"/>
    <cellStyle name="一般 4 2 3 5 3 2" xfId="4597"/>
    <cellStyle name="一般 4 2 3 5 3 3" xfId="5937"/>
    <cellStyle name="一般 4 2 3 5 4" xfId="3665"/>
    <cellStyle name="一般 4 2 3 5 5" xfId="5935"/>
    <cellStyle name="一般 4 2 3 6" xfId="2335"/>
    <cellStyle name="一般 4 2 3 6 2" xfId="4216"/>
    <cellStyle name="一般 4 2 3 6 3" xfId="5938"/>
    <cellStyle name="一般 4 2 3 7" xfId="2503"/>
    <cellStyle name="一般 4 2 3 7 2" xfId="4369"/>
    <cellStyle name="一般 4 2 3 7 3" xfId="5939"/>
    <cellStyle name="一般 4 2 3 8" xfId="2619"/>
    <cellStyle name="一般 4 2 3 8 2" xfId="4484"/>
    <cellStyle name="一般 4 2 3 8 3" xfId="5940"/>
    <cellStyle name="一般 4 2 3 9" xfId="3212"/>
    <cellStyle name="一般 4 2 3 9 2" xfId="5077"/>
    <cellStyle name="一般 4 2 3 9 3" xfId="5941"/>
    <cellStyle name="一般 4 2 4" xfId="193"/>
    <cellStyle name="一般 4 2 4 10" xfId="3323"/>
    <cellStyle name="一般 4 2 4 10 2" xfId="5188"/>
    <cellStyle name="一般 4 2 4 10 3" xfId="5943"/>
    <cellStyle name="一般 4 2 4 11" xfId="3438"/>
    <cellStyle name="一般 4 2 4 11 2" xfId="5303"/>
    <cellStyle name="一般 4 2 4 11 3" xfId="5944"/>
    <cellStyle name="一般 4 2 4 12" xfId="3559"/>
    <cellStyle name="一般 4 2 4 13" xfId="5942"/>
    <cellStyle name="一般 4 2 4 2" xfId="222"/>
    <cellStyle name="一般 4 2 4 2 10" xfId="5945"/>
    <cellStyle name="一般 4 2 4 2 2" xfId="2265"/>
    <cellStyle name="一般 4 2 4 2 2 2" xfId="4146"/>
    <cellStyle name="一般 4 2 4 2 2 3" xfId="5946"/>
    <cellStyle name="一般 4 2 4 2 3" xfId="2358"/>
    <cellStyle name="一般 4 2 4 2 3 2" xfId="4239"/>
    <cellStyle name="一般 4 2 4 2 3 3" xfId="5947"/>
    <cellStyle name="一般 4 2 4 2 4" xfId="2528"/>
    <cellStyle name="一般 4 2 4 2 4 2" xfId="4394"/>
    <cellStyle name="一般 4 2 4 2 4 3" xfId="5948"/>
    <cellStyle name="一般 4 2 4 2 5" xfId="2644"/>
    <cellStyle name="一般 4 2 4 2 5 2" xfId="4509"/>
    <cellStyle name="一般 4 2 4 2 5 3" xfId="5949"/>
    <cellStyle name="一般 4 2 4 2 6" xfId="3237"/>
    <cellStyle name="一般 4 2 4 2 6 2" xfId="5102"/>
    <cellStyle name="一般 4 2 4 2 6 3" xfId="5950"/>
    <cellStyle name="一般 4 2 4 2 7" xfId="3347"/>
    <cellStyle name="一般 4 2 4 2 7 2" xfId="5212"/>
    <cellStyle name="一般 4 2 4 2 7 3" xfId="5951"/>
    <cellStyle name="一般 4 2 4 2 8" xfId="3462"/>
    <cellStyle name="一般 4 2 4 2 8 2" xfId="5327"/>
    <cellStyle name="一般 4 2 4 2 8 3" xfId="5952"/>
    <cellStyle name="一般 4 2 4 2 9" xfId="3577"/>
    <cellStyle name="一般 4 2 4 3" xfId="246"/>
    <cellStyle name="一般 4 2 4 3 10" xfId="5953"/>
    <cellStyle name="一般 4 2 4 3 2" xfId="2283"/>
    <cellStyle name="一般 4 2 4 3 2 2" xfId="4164"/>
    <cellStyle name="一般 4 2 4 3 2 3" xfId="5954"/>
    <cellStyle name="一般 4 2 4 3 3" xfId="2382"/>
    <cellStyle name="一般 4 2 4 3 3 2" xfId="4263"/>
    <cellStyle name="一般 4 2 4 3 3 3" xfId="5955"/>
    <cellStyle name="一般 4 2 4 3 4" xfId="2552"/>
    <cellStyle name="一般 4 2 4 3 4 2" xfId="4418"/>
    <cellStyle name="一般 4 2 4 3 4 3" xfId="5956"/>
    <cellStyle name="一般 4 2 4 3 5" xfId="2668"/>
    <cellStyle name="一般 4 2 4 3 5 2" xfId="4533"/>
    <cellStyle name="一般 4 2 4 3 5 3" xfId="5957"/>
    <cellStyle name="一般 4 2 4 3 6" xfId="3256"/>
    <cellStyle name="一般 4 2 4 3 6 2" xfId="5121"/>
    <cellStyle name="一般 4 2 4 3 6 3" xfId="5958"/>
    <cellStyle name="一般 4 2 4 3 7" xfId="3371"/>
    <cellStyle name="一般 4 2 4 3 7 2" xfId="5236"/>
    <cellStyle name="一般 4 2 4 3 7 3" xfId="5959"/>
    <cellStyle name="一般 4 2 4 3 8" xfId="3486"/>
    <cellStyle name="一般 4 2 4 3 8 2" xfId="5351"/>
    <cellStyle name="一般 4 2 4 3 8 3" xfId="5960"/>
    <cellStyle name="一般 4 2 4 3 9" xfId="3601"/>
    <cellStyle name="一般 4 2 4 4" xfId="301"/>
    <cellStyle name="一般 4 2 4 4 10" xfId="5961"/>
    <cellStyle name="一般 4 2 4 4 2" xfId="2300"/>
    <cellStyle name="一般 4 2 4 4 2 2" xfId="4181"/>
    <cellStyle name="一般 4 2 4 4 2 3" xfId="5962"/>
    <cellStyle name="一般 4 2 4 4 3" xfId="2407"/>
    <cellStyle name="一般 4 2 4 4 3 2" xfId="4288"/>
    <cellStyle name="一般 4 2 4 4 3 3" xfId="5963"/>
    <cellStyle name="一般 4 2 4 4 4" xfId="2577"/>
    <cellStyle name="一般 4 2 4 4 4 2" xfId="4443"/>
    <cellStyle name="一般 4 2 4 4 4 3" xfId="5964"/>
    <cellStyle name="一般 4 2 4 4 5" xfId="2693"/>
    <cellStyle name="一般 4 2 4 4 5 2" xfId="4558"/>
    <cellStyle name="一般 4 2 4 4 5 3" xfId="5965"/>
    <cellStyle name="一般 4 2 4 4 6" xfId="3281"/>
    <cellStyle name="一般 4 2 4 4 6 2" xfId="5146"/>
    <cellStyle name="一般 4 2 4 4 6 3" xfId="5966"/>
    <cellStyle name="一般 4 2 4 4 7" xfId="3396"/>
    <cellStyle name="一般 4 2 4 4 7 2" xfId="5261"/>
    <cellStyle name="一般 4 2 4 4 7 3" xfId="5967"/>
    <cellStyle name="一般 4 2 4 4 8" xfId="3511"/>
    <cellStyle name="一般 4 2 4 4 8 2" xfId="5376"/>
    <cellStyle name="一般 4 2 4 4 8 3" xfId="5968"/>
    <cellStyle name="一般 4 2 4 4 9" xfId="3626"/>
    <cellStyle name="一般 4 2 4 5" xfId="767"/>
    <cellStyle name="一般 4 2 4 5 2" xfId="2469"/>
    <cellStyle name="一般 4 2 4 5 2 2" xfId="4342"/>
    <cellStyle name="一般 4 2 4 5 2 3" xfId="5970"/>
    <cellStyle name="一般 4 2 4 5 3" xfId="2823"/>
    <cellStyle name="一般 4 2 4 5 3 2" xfId="4688"/>
    <cellStyle name="一般 4 2 4 5 3 3" xfId="5971"/>
    <cellStyle name="一般 4 2 4 5 4" xfId="3756"/>
    <cellStyle name="一般 4 2 4 5 5" xfId="5969"/>
    <cellStyle name="一般 4 2 4 6" xfId="2336"/>
    <cellStyle name="一般 4 2 4 6 2" xfId="4217"/>
    <cellStyle name="一般 4 2 4 6 3" xfId="5972"/>
    <cellStyle name="一般 4 2 4 7" xfId="2504"/>
    <cellStyle name="一般 4 2 4 7 2" xfId="4370"/>
    <cellStyle name="一般 4 2 4 7 3" xfId="5973"/>
    <cellStyle name="一般 4 2 4 8" xfId="2620"/>
    <cellStyle name="一般 4 2 4 8 2" xfId="4485"/>
    <cellStyle name="一般 4 2 4 8 3" xfId="5974"/>
    <cellStyle name="一般 4 2 4 9" xfId="3213"/>
    <cellStyle name="一般 4 2 4 9 2" xfId="5078"/>
    <cellStyle name="一般 4 2 4 9 3" xfId="5975"/>
    <cellStyle name="一般 4 2 5" xfId="208"/>
    <cellStyle name="一般 4 2 5 10" xfId="3446"/>
    <cellStyle name="一般 4 2 5 10 2" xfId="5311"/>
    <cellStyle name="一般 4 2 5 10 3" xfId="5977"/>
    <cellStyle name="一般 4 2 5 11" xfId="3566"/>
    <cellStyle name="一般 4 2 5 12" xfId="5976"/>
    <cellStyle name="一般 4 2 5 2" xfId="230"/>
    <cellStyle name="一般 4 2 5 2 10" xfId="5978"/>
    <cellStyle name="一般 4 2 5 2 2" xfId="2271"/>
    <cellStyle name="一般 4 2 5 2 2 2" xfId="4152"/>
    <cellStyle name="一般 4 2 5 2 2 3" xfId="5979"/>
    <cellStyle name="一般 4 2 5 2 3" xfId="2366"/>
    <cellStyle name="一般 4 2 5 2 3 2" xfId="4247"/>
    <cellStyle name="一般 4 2 5 2 3 3" xfId="5980"/>
    <cellStyle name="一般 4 2 5 2 4" xfId="2536"/>
    <cellStyle name="一般 4 2 5 2 4 2" xfId="4402"/>
    <cellStyle name="一般 4 2 5 2 4 3" xfId="5981"/>
    <cellStyle name="一般 4 2 5 2 5" xfId="2652"/>
    <cellStyle name="一般 4 2 5 2 5 2" xfId="4517"/>
    <cellStyle name="一般 4 2 5 2 5 3" xfId="5982"/>
    <cellStyle name="一般 4 2 5 2 6" xfId="3245"/>
    <cellStyle name="一般 4 2 5 2 6 2" xfId="5110"/>
    <cellStyle name="一般 4 2 5 2 6 3" xfId="5983"/>
    <cellStyle name="一般 4 2 5 2 7" xfId="3355"/>
    <cellStyle name="一般 4 2 5 2 7 2" xfId="5220"/>
    <cellStyle name="一般 4 2 5 2 7 3" xfId="5984"/>
    <cellStyle name="一般 4 2 5 2 8" xfId="3470"/>
    <cellStyle name="一般 4 2 5 2 8 2" xfId="5335"/>
    <cellStyle name="一般 4 2 5 2 8 3" xfId="5985"/>
    <cellStyle name="一般 4 2 5 2 9" xfId="3585"/>
    <cellStyle name="一般 4 2 5 3" xfId="309"/>
    <cellStyle name="一般 4 2 5 3 10" xfId="5986"/>
    <cellStyle name="一般 4 2 5 3 2" xfId="2305"/>
    <cellStyle name="一般 4 2 5 3 2 2" xfId="4186"/>
    <cellStyle name="一般 4 2 5 3 2 3" xfId="5987"/>
    <cellStyle name="一般 4 2 5 3 3" xfId="2415"/>
    <cellStyle name="一般 4 2 5 3 3 2" xfId="4296"/>
    <cellStyle name="一般 4 2 5 3 3 3" xfId="5988"/>
    <cellStyle name="一般 4 2 5 3 4" xfId="2585"/>
    <cellStyle name="一般 4 2 5 3 4 2" xfId="4451"/>
    <cellStyle name="一般 4 2 5 3 4 3" xfId="5989"/>
    <cellStyle name="一般 4 2 5 3 5" xfId="2701"/>
    <cellStyle name="一般 4 2 5 3 5 2" xfId="4566"/>
    <cellStyle name="一般 4 2 5 3 5 3" xfId="5990"/>
    <cellStyle name="一般 4 2 5 3 6" xfId="3289"/>
    <cellStyle name="一般 4 2 5 3 6 2" xfId="5154"/>
    <cellStyle name="一般 4 2 5 3 6 3" xfId="5991"/>
    <cellStyle name="一般 4 2 5 3 7" xfId="3404"/>
    <cellStyle name="一般 4 2 5 3 7 2" xfId="5269"/>
    <cellStyle name="一般 4 2 5 3 7 3" xfId="5992"/>
    <cellStyle name="一般 4 2 5 3 8" xfId="3519"/>
    <cellStyle name="一般 4 2 5 3 8 2" xfId="5384"/>
    <cellStyle name="一般 4 2 5 3 8 3" xfId="5993"/>
    <cellStyle name="一般 4 2 5 3 9" xfId="3634"/>
    <cellStyle name="一般 4 2 5 4" xfId="2257"/>
    <cellStyle name="一般 4 2 5 4 2" xfId="4138"/>
    <cellStyle name="一般 4 2 5 4 3" xfId="5994"/>
    <cellStyle name="一般 4 2 5 5" xfId="2342"/>
    <cellStyle name="一般 4 2 5 5 2" xfId="4223"/>
    <cellStyle name="一般 4 2 5 5 3" xfId="5995"/>
    <cellStyle name="一般 4 2 5 6" xfId="2512"/>
    <cellStyle name="一般 4 2 5 6 2" xfId="4378"/>
    <cellStyle name="一般 4 2 5 6 3" xfId="5996"/>
    <cellStyle name="一般 4 2 5 7" xfId="2628"/>
    <cellStyle name="一般 4 2 5 7 2" xfId="4493"/>
    <cellStyle name="一般 4 2 5 7 3" xfId="5997"/>
    <cellStyle name="一般 4 2 5 8" xfId="3221"/>
    <cellStyle name="一般 4 2 5 8 2" xfId="5086"/>
    <cellStyle name="一般 4 2 5 8 3" xfId="5998"/>
    <cellStyle name="一般 4 2 5 9" xfId="3331"/>
    <cellStyle name="一般 4 2 5 9 2" xfId="5196"/>
    <cellStyle name="一般 4 2 5 9 3" xfId="5999"/>
    <cellStyle name="一般 4 2 6" xfId="213"/>
    <cellStyle name="一般 4 2 6 10" xfId="6000"/>
    <cellStyle name="一般 4 2 6 2" xfId="2260"/>
    <cellStyle name="一般 4 2 6 2 2" xfId="4141"/>
    <cellStyle name="一般 4 2 6 2 3" xfId="6001"/>
    <cellStyle name="一般 4 2 6 3" xfId="2349"/>
    <cellStyle name="一般 4 2 6 3 2" xfId="4230"/>
    <cellStyle name="一般 4 2 6 3 3" xfId="6002"/>
    <cellStyle name="一般 4 2 6 4" xfId="2519"/>
    <cellStyle name="一般 4 2 6 4 2" xfId="4385"/>
    <cellStyle name="一般 4 2 6 4 3" xfId="6003"/>
    <cellStyle name="一般 4 2 6 5" xfId="2635"/>
    <cellStyle name="一般 4 2 6 5 2" xfId="4500"/>
    <cellStyle name="一般 4 2 6 5 3" xfId="6004"/>
    <cellStyle name="一般 4 2 6 6" xfId="3228"/>
    <cellStyle name="一般 4 2 6 6 2" xfId="5093"/>
    <cellStyle name="一般 4 2 6 6 3" xfId="6005"/>
    <cellStyle name="一般 4 2 6 7" xfId="3338"/>
    <cellStyle name="一般 4 2 6 7 2" xfId="5203"/>
    <cellStyle name="一般 4 2 6 7 3" xfId="6006"/>
    <cellStyle name="一般 4 2 6 8" xfId="3453"/>
    <cellStyle name="一般 4 2 6 8 2" xfId="5318"/>
    <cellStyle name="一般 4 2 6 8 3" xfId="6007"/>
    <cellStyle name="一般 4 2 6 9" xfId="3568"/>
    <cellStyle name="一般 4 2 7" xfId="237"/>
    <cellStyle name="一般 4 2 7 10" xfId="6008"/>
    <cellStyle name="一般 4 2 7 2" xfId="2276"/>
    <cellStyle name="一般 4 2 7 2 2" xfId="4157"/>
    <cellStyle name="一般 4 2 7 2 3" xfId="6009"/>
    <cellStyle name="一般 4 2 7 3" xfId="2373"/>
    <cellStyle name="一般 4 2 7 3 2" xfId="4254"/>
    <cellStyle name="一般 4 2 7 3 3" xfId="6010"/>
    <cellStyle name="一般 4 2 7 4" xfId="2543"/>
    <cellStyle name="一般 4 2 7 4 2" xfId="4409"/>
    <cellStyle name="一般 4 2 7 4 3" xfId="6011"/>
    <cellStyle name="一般 4 2 7 5" xfId="2659"/>
    <cellStyle name="一般 4 2 7 5 2" xfId="4524"/>
    <cellStyle name="一般 4 2 7 5 3" xfId="6012"/>
    <cellStyle name="一般 4 2 7 6" xfId="3204"/>
    <cellStyle name="一般 4 2 7 6 2" xfId="5069"/>
    <cellStyle name="一般 4 2 7 6 3" xfId="6013"/>
    <cellStyle name="一般 4 2 7 7" xfId="3362"/>
    <cellStyle name="一般 4 2 7 7 2" xfId="5227"/>
    <cellStyle name="一般 4 2 7 7 3" xfId="6014"/>
    <cellStyle name="一般 4 2 7 8" xfId="3477"/>
    <cellStyle name="一般 4 2 7 8 2" xfId="5342"/>
    <cellStyle name="一般 4 2 7 8 3" xfId="6015"/>
    <cellStyle name="一般 4 2 7 9" xfId="3592"/>
    <cellStyle name="一般 4 2 8" xfId="254"/>
    <cellStyle name="一般 4 2 8 10" xfId="6016"/>
    <cellStyle name="一般 4 2 8 2" xfId="2288"/>
    <cellStyle name="一般 4 2 8 2 2" xfId="4169"/>
    <cellStyle name="一般 4 2 8 2 3" xfId="6017"/>
    <cellStyle name="一般 4 2 8 3" xfId="2390"/>
    <cellStyle name="一般 4 2 8 3 2" xfId="4271"/>
    <cellStyle name="一般 4 2 8 3 3" xfId="6018"/>
    <cellStyle name="一般 4 2 8 4" xfId="2560"/>
    <cellStyle name="一般 4 2 8 4 2" xfId="4426"/>
    <cellStyle name="一般 4 2 8 4 3" xfId="6019"/>
    <cellStyle name="一般 4 2 8 5" xfId="2676"/>
    <cellStyle name="一般 4 2 8 5 2" xfId="4541"/>
    <cellStyle name="一般 4 2 8 5 3" xfId="6020"/>
    <cellStyle name="一般 4 2 8 6" xfId="3264"/>
    <cellStyle name="一般 4 2 8 6 2" xfId="5129"/>
    <cellStyle name="一般 4 2 8 6 3" xfId="6021"/>
    <cellStyle name="一般 4 2 8 7" xfId="3379"/>
    <cellStyle name="一般 4 2 8 7 2" xfId="5244"/>
    <cellStyle name="一般 4 2 8 7 3" xfId="6022"/>
    <cellStyle name="一般 4 2 8 8" xfId="3494"/>
    <cellStyle name="一般 4 2 8 8 2" xfId="5359"/>
    <cellStyle name="一般 4 2 8 8 3" xfId="6023"/>
    <cellStyle name="一般 4 2 8 9" xfId="3609"/>
    <cellStyle name="一般 4 2 9" xfId="283"/>
    <cellStyle name="一般 4 2 9 10" xfId="6024"/>
    <cellStyle name="一般 4 2 9 2" xfId="2291"/>
    <cellStyle name="一般 4 2 9 2 2" xfId="4172"/>
    <cellStyle name="一般 4 2 9 2 3" xfId="6025"/>
    <cellStyle name="一般 4 2 9 3" xfId="2398"/>
    <cellStyle name="一般 4 2 9 3 2" xfId="4279"/>
    <cellStyle name="一般 4 2 9 3 3" xfId="6026"/>
    <cellStyle name="一般 4 2 9 4" xfId="2568"/>
    <cellStyle name="一般 4 2 9 4 2" xfId="4434"/>
    <cellStyle name="一般 4 2 9 4 3" xfId="6027"/>
    <cellStyle name="一般 4 2 9 5" xfId="2684"/>
    <cellStyle name="一般 4 2 9 5 2" xfId="4549"/>
    <cellStyle name="一般 4 2 9 5 3" xfId="6028"/>
    <cellStyle name="一般 4 2 9 6" xfId="3272"/>
    <cellStyle name="一般 4 2 9 6 2" xfId="5137"/>
    <cellStyle name="一般 4 2 9 6 3" xfId="6029"/>
    <cellStyle name="一般 4 2 9 7" xfId="3387"/>
    <cellStyle name="一般 4 2 9 7 2" xfId="5252"/>
    <cellStyle name="一般 4 2 9 7 3" xfId="6030"/>
    <cellStyle name="一般 4 2 9 8" xfId="3502"/>
    <cellStyle name="一般 4 2 9 8 2" xfId="5367"/>
    <cellStyle name="一般 4 2 9 8 3" xfId="6031"/>
    <cellStyle name="一般 4 2 9 9" xfId="3617"/>
    <cellStyle name="一般 4 3" xfId="768"/>
    <cellStyle name="一般 4 4" xfId="769"/>
    <cellStyle name="一般 4 4 2" xfId="770"/>
    <cellStyle name="一般 4 4 2 2" xfId="771"/>
    <cellStyle name="一般 4 4 2 2 2" xfId="2826"/>
    <cellStyle name="一般 4 4 2 2 2 2" xfId="4691"/>
    <cellStyle name="一般 4 4 2 2 2 3" xfId="6035"/>
    <cellStyle name="一般 4 4 2 2 3" xfId="3759"/>
    <cellStyle name="一般 4 4 2 2 4" xfId="6034"/>
    <cellStyle name="一般 4 4 2 3" xfId="2825"/>
    <cellStyle name="一般 4 4 2 3 2" xfId="4690"/>
    <cellStyle name="一般 4 4 2 3 3" xfId="6036"/>
    <cellStyle name="一般 4 4 2 4" xfId="3758"/>
    <cellStyle name="一般 4 4 2 5" xfId="6033"/>
    <cellStyle name="一般 4 4 3" xfId="772"/>
    <cellStyle name="一般 4 4 3 2" xfId="2827"/>
    <cellStyle name="一般 4 4 3 2 2" xfId="4692"/>
    <cellStyle name="一般 4 4 3 2 3" xfId="6038"/>
    <cellStyle name="一般 4 4 3 3" xfId="3760"/>
    <cellStyle name="一般 4 4 3 4" xfId="6037"/>
    <cellStyle name="一般 4 4 4" xfId="773"/>
    <cellStyle name="一般 4 4 4 2" xfId="2828"/>
    <cellStyle name="一般 4 4 4 2 2" xfId="4693"/>
    <cellStyle name="一般 4 4 4 2 3" xfId="6040"/>
    <cellStyle name="一般 4 4 4 3" xfId="3761"/>
    <cellStyle name="一般 4 4 4 4" xfId="6039"/>
    <cellStyle name="一般 4 4 5" xfId="2824"/>
    <cellStyle name="一般 4 4 5 2" xfId="4689"/>
    <cellStyle name="一般 4 4 5 3" xfId="6041"/>
    <cellStyle name="一般 4 4 6" xfId="3757"/>
    <cellStyle name="一般 4 4 7" xfId="6032"/>
    <cellStyle name="一般 4 5" xfId="774"/>
    <cellStyle name="一般 4 5 2" xfId="775"/>
    <cellStyle name="一般 4 5 2 2" xfId="2830"/>
    <cellStyle name="一般 4 5 2 2 2" xfId="4695"/>
    <cellStyle name="一般 4 5 2 2 3" xfId="6044"/>
    <cellStyle name="一般 4 5 2 3" xfId="3763"/>
    <cellStyle name="一般 4 5 2 4" xfId="6043"/>
    <cellStyle name="一般 4 5 3" xfId="776"/>
    <cellStyle name="一般 4 5 3 2" xfId="2831"/>
    <cellStyle name="一般 4 5 3 2 2" xfId="4696"/>
    <cellStyle name="一般 4 5 3 2 3" xfId="6046"/>
    <cellStyle name="一般 4 5 3 3" xfId="3764"/>
    <cellStyle name="一般 4 5 3 4" xfId="6045"/>
    <cellStyle name="一般 4 5 4" xfId="2829"/>
    <cellStyle name="一般 4 5 4 2" xfId="4694"/>
    <cellStyle name="一般 4 5 4 3" xfId="6047"/>
    <cellStyle name="一般 4 5 5" xfId="3762"/>
    <cellStyle name="一般 4 5 6" xfId="6042"/>
    <cellStyle name="一般 4 6" xfId="777"/>
    <cellStyle name="一般 4 6 2" xfId="778"/>
    <cellStyle name="一般 4 6 2 2" xfId="2833"/>
    <cellStyle name="一般 4 6 2 2 2" xfId="4698"/>
    <cellStyle name="一般 4 6 2 2 3" xfId="6050"/>
    <cellStyle name="一般 4 6 2 3" xfId="3766"/>
    <cellStyle name="一般 4 6 2 4" xfId="6049"/>
    <cellStyle name="一般 4 6 3" xfId="2832"/>
    <cellStyle name="一般 4 6 3 2" xfId="4697"/>
    <cellStyle name="一般 4 6 3 3" xfId="6051"/>
    <cellStyle name="一般 4 6 4" xfId="3765"/>
    <cellStyle name="一般 4 6 5" xfId="6048"/>
    <cellStyle name="一般 4 7" xfId="779"/>
    <cellStyle name="一般 4 7 2" xfId="780"/>
    <cellStyle name="一般 4 7 2 2" xfId="2835"/>
    <cellStyle name="一般 4 7 2 2 2" xfId="4700"/>
    <cellStyle name="一般 4 7 2 2 3" xfId="6054"/>
    <cellStyle name="一般 4 7 2 3" xfId="3768"/>
    <cellStyle name="一般 4 7 2 4" xfId="6053"/>
    <cellStyle name="一般 4 7 3" xfId="2834"/>
    <cellStyle name="一般 4 7 3 2" xfId="4699"/>
    <cellStyle name="一般 4 7 3 3" xfId="6055"/>
    <cellStyle name="一般 4 7 4" xfId="3767"/>
    <cellStyle name="一般 4 7 5" xfId="6052"/>
    <cellStyle name="一般 4 8" xfId="781"/>
    <cellStyle name="一般 4 8 2" xfId="782"/>
    <cellStyle name="一般 4 8 2 2" xfId="2837"/>
    <cellStyle name="一般 4 8 2 2 2" xfId="4702"/>
    <cellStyle name="一般 4 8 2 2 3" xfId="6058"/>
    <cellStyle name="一般 4 8 2 3" xfId="3770"/>
    <cellStyle name="一般 4 8 2 4" xfId="6057"/>
    <cellStyle name="一般 4 8 3" xfId="2836"/>
    <cellStyle name="一般 4 8 3 2" xfId="4701"/>
    <cellStyle name="一般 4 8 3 3" xfId="6059"/>
    <cellStyle name="一般 4 8 4" xfId="3769"/>
    <cellStyle name="一般 4 8 5" xfId="6056"/>
    <cellStyle name="一般 4 9" xfId="783"/>
    <cellStyle name="一般 4 9 2" xfId="2838"/>
    <cellStyle name="一般 4 9 2 2" xfId="4703"/>
    <cellStyle name="一般 4 9 2 3" xfId="6061"/>
    <cellStyle name="一般 4 9 3" xfId="3771"/>
    <cellStyle name="一般 4 9 4" xfId="6060"/>
    <cellStyle name="一般 40" xfId="187"/>
    <cellStyle name="一般 41" xfId="199"/>
    <cellStyle name="一般 42" xfId="200"/>
    <cellStyle name="一般 43" xfId="5408"/>
    <cellStyle name="一般 44" xfId="201"/>
    <cellStyle name="一般 45" xfId="7274"/>
    <cellStyle name="一般 49" xfId="202"/>
    <cellStyle name="一般 5" xfId="103"/>
    <cellStyle name="一般 5 2" xfId="784"/>
    <cellStyle name="一般 5 2 2" xfId="785"/>
    <cellStyle name="一般 5 3" xfId="786"/>
    <cellStyle name="一般 5 3 2" xfId="787"/>
    <cellStyle name="一般 5 3 2 2" xfId="788"/>
    <cellStyle name="一般 5 3 2 2 2" xfId="2840"/>
    <cellStyle name="一般 5 3 2 2 2 2" xfId="4705"/>
    <cellStyle name="一般 5 3 2 2 2 3" xfId="6064"/>
    <cellStyle name="一般 5 3 2 2 3" xfId="3773"/>
    <cellStyle name="一般 5 3 2 2 4" xfId="6063"/>
    <cellStyle name="一般 5 3 2 3" xfId="2839"/>
    <cellStyle name="一般 5 3 2 3 2" xfId="4704"/>
    <cellStyle name="一般 5 3 2 3 3" xfId="6065"/>
    <cellStyle name="一般 5 3 2 4" xfId="3772"/>
    <cellStyle name="一般 5 3 2 5" xfId="6062"/>
    <cellStyle name="一般 5 3 3" xfId="789"/>
    <cellStyle name="一般 5 3 3 2" xfId="2841"/>
    <cellStyle name="一般 5 3 3 2 2" xfId="4706"/>
    <cellStyle name="一般 5 3 3 2 3" xfId="6067"/>
    <cellStyle name="一般 5 3 3 3" xfId="3774"/>
    <cellStyle name="一般 5 3 3 4" xfId="6066"/>
    <cellStyle name="一般 5 3 4" xfId="790"/>
    <cellStyle name="一般 5 3 4 2" xfId="2842"/>
    <cellStyle name="一般 5 3 4 2 2" xfId="4707"/>
    <cellStyle name="一般 5 3 4 2 3" xfId="6069"/>
    <cellStyle name="一般 5 3 4 3" xfId="3775"/>
    <cellStyle name="一般 5 3 4 4" xfId="6068"/>
    <cellStyle name="一般 5 4" xfId="791"/>
    <cellStyle name="一般 5 5" xfId="792"/>
    <cellStyle name="一般 5 5 2" xfId="793"/>
    <cellStyle name="一般 5 5 2 2" xfId="2844"/>
    <cellStyle name="一般 5 5 2 2 2" xfId="4709"/>
    <cellStyle name="一般 5 5 2 2 3" xfId="6072"/>
    <cellStyle name="一般 5 5 2 3" xfId="3777"/>
    <cellStyle name="一般 5 5 2 4" xfId="6071"/>
    <cellStyle name="一般 5 5 3" xfId="794"/>
    <cellStyle name="一般 5 5 3 2" xfId="2845"/>
    <cellStyle name="一般 5 5 3 2 2" xfId="4710"/>
    <cellStyle name="一般 5 5 3 2 3" xfId="6074"/>
    <cellStyle name="一般 5 5 3 3" xfId="3778"/>
    <cellStyle name="一般 5 5 3 4" xfId="6073"/>
    <cellStyle name="一般 5 5 4" xfId="2843"/>
    <cellStyle name="一般 5 5 4 2" xfId="4708"/>
    <cellStyle name="一般 5 5 4 3" xfId="6075"/>
    <cellStyle name="一般 5 5 5" xfId="3776"/>
    <cellStyle name="一般 5 5 6" xfId="6070"/>
    <cellStyle name="一般 5 6" xfId="795"/>
    <cellStyle name="一般 5 7" xfId="796"/>
    <cellStyle name="一般 5 7 2" xfId="2846"/>
    <cellStyle name="一般 5 7 2 2" xfId="4711"/>
    <cellStyle name="一般 5 7 2 3" xfId="6077"/>
    <cellStyle name="一般 5 7 3" xfId="3779"/>
    <cellStyle name="一般 5 7 4" xfId="6076"/>
    <cellStyle name="一般 5 8" xfId="797"/>
    <cellStyle name="一般 5 8 2" xfId="2847"/>
    <cellStyle name="一般 5 8 2 2" xfId="4712"/>
    <cellStyle name="一般 5 8 2 3" xfId="6079"/>
    <cellStyle name="一般 5 8 3" xfId="3780"/>
    <cellStyle name="一般 5 8 4" xfId="6078"/>
    <cellStyle name="一般 6" xfId="104"/>
    <cellStyle name="一般 6 10" xfId="372"/>
    <cellStyle name="一般 6 10 2" xfId="2440"/>
    <cellStyle name="一般 6 10 2 2" xfId="4321"/>
    <cellStyle name="一般 6 10 2 3" xfId="6082"/>
    <cellStyle name="一般 6 10 3" xfId="2727"/>
    <cellStyle name="一般 6 10 3 2" xfId="4592"/>
    <cellStyle name="一般 6 10 3 3" xfId="6083"/>
    <cellStyle name="一般 6 10 4" xfId="3660"/>
    <cellStyle name="一般 6 10 5" xfId="6081"/>
    <cellStyle name="一般 6 11" xfId="2329"/>
    <cellStyle name="一般 6 11 2" xfId="4210"/>
    <cellStyle name="一般 6 11 3" xfId="6084"/>
    <cellStyle name="一般 6 12" xfId="2496"/>
    <cellStyle name="一般 6 12 2" xfId="4362"/>
    <cellStyle name="一般 6 12 3" xfId="6085"/>
    <cellStyle name="一般 6 13" xfId="2612"/>
    <cellStyle name="一般 6 13 2" xfId="4477"/>
    <cellStyle name="一般 6 13 3" xfId="6086"/>
    <cellStyle name="一般 6 14" xfId="3202"/>
    <cellStyle name="一般 6 14 2" xfId="5067"/>
    <cellStyle name="一般 6 14 3" xfId="6087"/>
    <cellStyle name="一般 6 15" xfId="3315"/>
    <cellStyle name="一般 6 15 2" xfId="5180"/>
    <cellStyle name="一般 6 15 3" xfId="6088"/>
    <cellStyle name="一般 6 16" xfId="3430"/>
    <cellStyle name="一般 6 16 2" xfId="5295"/>
    <cellStyle name="一般 6 16 3" xfId="6089"/>
    <cellStyle name="一般 6 17" xfId="3545"/>
    <cellStyle name="一般 6 18" xfId="6080"/>
    <cellStyle name="一般 6 2" xfId="171"/>
    <cellStyle name="一般 6 2 10" xfId="3214"/>
    <cellStyle name="一般 6 2 10 2" xfId="5079"/>
    <cellStyle name="一般 6 2 10 3" xfId="6090"/>
    <cellStyle name="一般 6 2 11" xfId="3324"/>
    <cellStyle name="一般 6 2 11 2" xfId="5189"/>
    <cellStyle name="一般 6 2 11 3" xfId="6091"/>
    <cellStyle name="一般 6 2 12" xfId="3439"/>
    <cellStyle name="一般 6 2 12 2" xfId="5304"/>
    <cellStyle name="一般 6 2 12 3" xfId="6092"/>
    <cellStyle name="一般 6 2 2" xfId="210"/>
    <cellStyle name="一般 6 2 3" xfId="223"/>
    <cellStyle name="一般 6 2 3 10" xfId="6093"/>
    <cellStyle name="一般 6 2 3 2" xfId="2266"/>
    <cellStyle name="一般 6 2 3 2 2" xfId="4147"/>
    <cellStyle name="一般 6 2 3 2 3" xfId="6094"/>
    <cellStyle name="一般 6 2 3 3" xfId="2359"/>
    <cellStyle name="一般 6 2 3 3 2" xfId="4240"/>
    <cellStyle name="一般 6 2 3 3 3" xfId="6095"/>
    <cellStyle name="一般 6 2 3 4" xfId="2529"/>
    <cellStyle name="一般 6 2 3 4 2" xfId="4395"/>
    <cellStyle name="一般 6 2 3 4 3" xfId="6096"/>
    <cellStyle name="一般 6 2 3 5" xfId="2645"/>
    <cellStyle name="一般 6 2 3 5 2" xfId="4510"/>
    <cellStyle name="一般 6 2 3 5 3" xfId="6097"/>
    <cellStyle name="一般 6 2 3 6" xfId="3238"/>
    <cellStyle name="一般 6 2 3 6 2" xfId="5103"/>
    <cellStyle name="一般 6 2 3 6 3" xfId="6098"/>
    <cellStyle name="一般 6 2 3 7" xfId="3348"/>
    <cellStyle name="一般 6 2 3 7 2" xfId="5213"/>
    <cellStyle name="一般 6 2 3 7 3" xfId="6099"/>
    <cellStyle name="一般 6 2 3 8" xfId="3463"/>
    <cellStyle name="一般 6 2 3 8 2" xfId="5328"/>
    <cellStyle name="一般 6 2 3 8 3" xfId="6100"/>
    <cellStyle name="一般 6 2 3 9" xfId="3578"/>
    <cellStyle name="一般 6 2 4" xfId="247"/>
    <cellStyle name="一般 6 2 4 10" xfId="6101"/>
    <cellStyle name="一般 6 2 4 2" xfId="2284"/>
    <cellStyle name="一般 6 2 4 2 2" xfId="4165"/>
    <cellStyle name="一般 6 2 4 2 3" xfId="6102"/>
    <cellStyle name="一般 6 2 4 3" xfId="2383"/>
    <cellStyle name="一般 6 2 4 3 2" xfId="4264"/>
    <cellStyle name="一般 6 2 4 3 3" xfId="6103"/>
    <cellStyle name="一般 6 2 4 4" xfId="2553"/>
    <cellStyle name="一般 6 2 4 4 2" xfId="4419"/>
    <cellStyle name="一般 6 2 4 4 3" xfId="6104"/>
    <cellStyle name="一般 6 2 4 5" xfId="2669"/>
    <cellStyle name="一般 6 2 4 5 2" xfId="4534"/>
    <cellStyle name="一般 6 2 4 5 3" xfId="6105"/>
    <cellStyle name="一般 6 2 4 6" xfId="3257"/>
    <cellStyle name="一般 6 2 4 6 2" xfId="5122"/>
    <cellStyle name="一般 6 2 4 6 3" xfId="6106"/>
    <cellStyle name="一般 6 2 4 7" xfId="3372"/>
    <cellStyle name="一般 6 2 4 7 2" xfId="5237"/>
    <cellStyle name="一般 6 2 4 7 3" xfId="6107"/>
    <cellStyle name="一般 6 2 4 8" xfId="3487"/>
    <cellStyle name="一般 6 2 4 8 2" xfId="5352"/>
    <cellStyle name="一般 6 2 4 8 3" xfId="6108"/>
    <cellStyle name="一般 6 2 4 9" xfId="3602"/>
    <cellStyle name="一般 6 2 5" xfId="302"/>
    <cellStyle name="一般 6 2 5 10" xfId="6109"/>
    <cellStyle name="一般 6 2 5 2" xfId="2301"/>
    <cellStyle name="一般 6 2 5 2 2" xfId="4182"/>
    <cellStyle name="一般 6 2 5 2 3" xfId="6110"/>
    <cellStyle name="一般 6 2 5 3" xfId="2408"/>
    <cellStyle name="一般 6 2 5 3 2" xfId="4289"/>
    <cellStyle name="一般 6 2 5 3 3" xfId="6111"/>
    <cellStyle name="一般 6 2 5 4" xfId="2578"/>
    <cellStyle name="一般 6 2 5 4 2" xfId="4444"/>
    <cellStyle name="一般 6 2 5 4 3" xfId="6112"/>
    <cellStyle name="一般 6 2 5 5" xfId="2694"/>
    <cellStyle name="一般 6 2 5 5 2" xfId="4559"/>
    <cellStyle name="一般 6 2 5 5 3" xfId="6113"/>
    <cellStyle name="一般 6 2 5 6" xfId="3282"/>
    <cellStyle name="一般 6 2 5 6 2" xfId="5147"/>
    <cellStyle name="一般 6 2 5 6 3" xfId="6114"/>
    <cellStyle name="一般 6 2 5 7" xfId="3397"/>
    <cellStyle name="一般 6 2 5 7 2" xfId="5262"/>
    <cellStyle name="一般 6 2 5 7 3" xfId="6115"/>
    <cellStyle name="一般 6 2 5 8" xfId="3512"/>
    <cellStyle name="一般 6 2 5 8 2" xfId="5377"/>
    <cellStyle name="一般 6 2 5 8 3" xfId="6116"/>
    <cellStyle name="一般 6 2 5 9" xfId="3627"/>
    <cellStyle name="一般 6 2 6" xfId="798"/>
    <cellStyle name="一般 6 2 6 2" xfId="2470"/>
    <cellStyle name="一般 6 2 6 3" xfId="2255"/>
    <cellStyle name="一般 6 2 6 3 2" xfId="4136"/>
    <cellStyle name="一般 6 2 6 3 3" xfId="6117"/>
    <cellStyle name="一般 6 2 7" xfId="194"/>
    <cellStyle name="一般 6 2 7 2" xfId="3560"/>
    <cellStyle name="一般 6 2 7 3" xfId="6118"/>
    <cellStyle name="一般 6 2 8" xfId="2505"/>
    <cellStyle name="一般 6 2 8 2" xfId="4371"/>
    <cellStyle name="一般 6 2 8 3" xfId="6119"/>
    <cellStyle name="一般 6 2 9" xfId="2621"/>
    <cellStyle name="一般 6 2 9 2" xfId="4486"/>
    <cellStyle name="一般 6 2 9 3" xfId="6120"/>
    <cellStyle name="一般 6 3" xfId="182"/>
    <cellStyle name="一般 6 3 10" xfId="3447"/>
    <cellStyle name="一般 6 3 10 2" xfId="5312"/>
    <cellStyle name="一般 6 3 10 3" xfId="6122"/>
    <cellStyle name="一般 6 3 11" xfId="3552"/>
    <cellStyle name="一般 6 3 12" xfId="6121"/>
    <cellStyle name="一般 6 3 2" xfId="231"/>
    <cellStyle name="一般 6 3 2 10" xfId="6123"/>
    <cellStyle name="一般 6 3 2 2" xfId="2272"/>
    <cellStyle name="一般 6 3 2 2 2" xfId="4153"/>
    <cellStyle name="一般 6 3 2 2 3" xfId="6124"/>
    <cellStyle name="一般 6 3 2 3" xfId="2367"/>
    <cellStyle name="一般 6 3 2 3 2" xfId="4248"/>
    <cellStyle name="一般 6 3 2 3 3" xfId="6125"/>
    <cellStyle name="一般 6 3 2 4" xfId="2537"/>
    <cellStyle name="一般 6 3 2 4 2" xfId="4403"/>
    <cellStyle name="一般 6 3 2 4 3" xfId="6126"/>
    <cellStyle name="一般 6 3 2 5" xfId="2653"/>
    <cellStyle name="一般 6 3 2 5 2" xfId="4518"/>
    <cellStyle name="一般 6 3 2 5 3" xfId="6127"/>
    <cellStyle name="一般 6 3 2 6" xfId="3246"/>
    <cellStyle name="一般 6 3 2 6 2" xfId="5111"/>
    <cellStyle name="一般 6 3 2 6 3" xfId="6128"/>
    <cellStyle name="一般 6 3 2 7" xfId="3356"/>
    <cellStyle name="一般 6 3 2 7 2" xfId="5221"/>
    <cellStyle name="一般 6 3 2 7 3" xfId="6129"/>
    <cellStyle name="一般 6 3 2 8" xfId="3471"/>
    <cellStyle name="一般 6 3 2 8 2" xfId="5336"/>
    <cellStyle name="一般 6 3 2 8 3" xfId="6130"/>
    <cellStyle name="一般 6 3 2 9" xfId="3586"/>
    <cellStyle name="一般 6 3 3" xfId="310"/>
    <cellStyle name="一般 6 3 3 10" xfId="6131"/>
    <cellStyle name="一般 6 3 3 2" xfId="2306"/>
    <cellStyle name="一般 6 3 3 2 2" xfId="4187"/>
    <cellStyle name="一般 6 3 3 2 3" xfId="6132"/>
    <cellStyle name="一般 6 3 3 3" xfId="2416"/>
    <cellStyle name="一般 6 3 3 3 2" xfId="4297"/>
    <cellStyle name="一般 6 3 3 3 3" xfId="6133"/>
    <cellStyle name="一般 6 3 3 4" xfId="2586"/>
    <cellStyle name="一般 6 3 3 4 2" xfId="4452"/>
    <cellStyle name="一般 6 3 3 4 3" xfId="6134"/>
    <cellStyle name="一般 6 3 3 5" xfId="2702"/>
    <cellStyle name="一般 6 3 3 5 2" xfId="4567"/>
    <cellStyle name="一般 6 3 3 5 3" xfId="6135"/>
    <cellStyle name="一般 6 3 3 6" xfId="3290"/>
    <cellStyle name="一般 6 3 3 6 2" xfId="5155"/>
    <cellStyle name="一般 6 3 3 6 3" xfId="6136"/>
    <cellStyle name="一般 6 3 3 7" xfId="3405"/>
    <cellStyle name="一般 6 3 3 7 2" xfId="5270"/>
    <cellStyle name="一般 6 3 3 7 3" xfId="6137"/>
    <cellStyle name="一般 6 3 3 8" xfId="3520"/>
    <cellStyle name="一般 6 3 3 8 2" xfId="5385"/>
    <cellStyle name="一般 6 3 3 8 3" xfId="6138"/>
    <cellStyle name="一般 6 3 3 9" xfId="3635"/>
    <cellStyle name="一般 6 3 4" xfId="799"/>
    <cellStyle name="一般 6 3 4 2" xfId="2471"/>
    <cellStyle name="一般 6 3 4 3" xfId="2258"/>
    <cellStyle name="一般 6 3 4 3 2" xfId="4139"/>
    <cellStyle name="一般 6 3 4 3 3" xfId="6139"/>
    <cellStyle name="一般 6 3 5" xfId="2343"/>
    <cellStyle name="一般 6 3 5 2" xfId="4224"/>
    <cellStyle name="一般 6 3 5 3" xfId="6140"/>
    <cellStyle name="一般 6 3 6" xfId="2513"/>
    <cellStyle name="一般 6 3 6 2" xfId="4379"/>
    <cellStyle name="一般 6 3 6 3" xfId="6141"/>
    <cellStyle name="一般 6 3 7" xfId="2629"/>
    <cellStyle name="一般 6 3 7 2" xfId="4494"/>
    <cellStyle name="一般 6 3 7 3" xfId="6142"/>
    <cellStyle name="一般 6 3 8" xfId="3222"/>
    <cellStyle name="一般 6 3 8 2" xfId="5087"/>
    <cellStyle name="一般 6 3 8 3" xfId="6143"/>
    <cellStyle name="一般 6 3 9" xfId="3332"/>
    <cellStyle name="一般 6 3 9 2" xfId="5197"/>
    <cellStyle name="一般 6 3 9 3" xfId="6144"/>
    <cellStyle name="一般 6 4" xfId="214"/>
    <cellStyle name="一般 6 4 10" xfId="6145"/>
    <cellStyle name="一般 6 4 2" xfId="2261"/>
    <cellStyle name="一般 6 4 2 2" xfId="4142"/>
    <cellStyle name="一般 6 4 2 3" xfId="6146"/>
    <cellStyle name="一般 6 4 3" xfId="2350"/>
    <cellStyle name="一般 6 4 3 2" xfId="4231"/>
    <cellStyle name="一般 6 4 3 3" xfId="6147"/>
    <cellStyle name="一般 6 4 4" xfId="2520"/>
    <cellStyle name="一般 6 4 4 2" xfId="4386"/>
    <cellStyle name="一般 6 4 4 3" xfId="6148"/>
    <cellStyle name="一般 6 4 5" xfId="2636"/>
    <cellStyle name="一般 6 4 5 2" xfId="4501"/>
    <cellStyle name="一般 6 4 5 3" xfId="6149"/>
    <cellStyle name="一般 6 4 6" xfId="3229"/>
    <cellStyle name="一般 6 4 6 2" xfId="5094"/>
    <cellStyle name="一般 6 4 6 3" xfId="6150"/>
    <cellStyle name="一般 6 4 7" xfId="3339"/>
    <cellStyle name="一般 6 4 7 2" xfId="5204"/>
    <cellStyle name="一般 6 4 7 3" xfId="6151"/>
    <cellStyle name="一般 6 4 8" xfId="3454"/>
    <cellStyle name="一般 6 4 8 2" xfId="5319"/>
    <cellStyle name="一般 6 4 8 3" xfId="6152"/>
    <cellStyle name="一般 6 4 9" xfId="3569"/>
    <cellStyle name="一般 6 5" xfId="238"/>
    <cellStyle name="一般 6 5 10" xfId="6153"/>
    <cellStyle name="一般 6 5 2" xfId="2277"/>
    <cellStyle name="一般 6 5 2 2" xfId="4158"/>
    <cellStyle name="一般 6 5 2 3" xfId="6154"/>
    <cellStyle name="一般 6 5 3" xfId="2374"/>
    <cellStyle name="一般 6 5 3 2" xfId="4255"/>
    <cellStyle name="一般 6 5 3 3" xfId="6155"/>
    <cellStyle name="一般 6 5 4" xfId="2544"/>
    <cellStyle name="一般 6 5 4 2" xfId="4410"/>
    <cellStyle name="一般 6 5 4 3" xfId="6156"/>
    <cellStyle name="一般 6 5 5" xfId="2660"/>
    <cellStyle name="一般 6 5 5 2" xfId="4525"/>
    <cellStyle name="一般 6 5 5 3" xfId="6157"/>
    <cellStyle name="一般 6 5 6" xfId="3205"/>
    <cellStyle name="一般 6 5 6 2" xfId="5070"/>
    <cellStyle name="一般 6 5 6 3" xfId="6158"/>
    <cellStyle name="一般 6 5 7" xfId="3363"/>
    <cellStyle name="一般 6 5 7 2" xfId="5228"/>
    <cellStyle name="一般 6 5 7 3" xfId="6159"/>
    <cellStyle name="一般 6 5 8" xfId="3478"/>
    <cellStyle name="一般 6 5 8 2" xfId="5343"/>
    <cellStyle name="一般 6 5 8 3" xfId="6160"/>
    <cellStyle name="一般 6 5 9" xfId="3593"/>
    <cellStyle name="一般 6 6" xfId="255"/>
    <cellStyle name="一般 6 6 10" xfId="6161"/>
    <cellStyle name="一般 6 6 2" xfId="2289"/>
    <cellStyle name="一般 6 6 2 2" xfId="4170"/>
    <cellStyle name="一般 6 6 2 3" xfId="6162"/>
    <cellStyle name="一般 6 6 3" xfId="2391"/>
    <cellStyle name="一般 6 6 3 2" xfId="4272"/>
    <cellStyle name="一般 6 6 3 3" xfId="6163"/>
    <cellStyle name="一般 6 6 4" xfId="2561"/>
    <cellStyle name="一般 6 6 4 2" xfId="4427"/>
    <cellStyle name="一般 6 6 4 3" xfId="6164"/>
    <cellStyle name="一般 6 6 5" xfId="2677"/>
    <cellStyle name="一般 6 6 5 2" xfId="4542"/>
    <cellStyle name="一般 6 6 5 3" xfId="6165"/>
    <cellStyle name="一般 6 6 6" xfId="3265"/>
    <cellStyle name="一般 6 6 6 2" xfId="5130"/>
    <cellStyle name="一般 6 6 6 3" xfId="6166"/>
    <cellStyle name="一般 6 6 7" xfId="3380"/>
    <cellStyle name="一般 6 6 7 2" xfId="5245"/>
    <cellStyle name="一般 6 6 7 3" xfId="6167"/>
    <cellStyle name="一般 6 6 8" xfId="3495"/>
    <cellStyle name="一般 6 6 8 2" xfId="5360"/>
    <cellStyle name="一般 6 6 8 3" xfId="6168"/>
    <cellStyle name="一般 6 6 9" xfId="3610"/>
    <cellStyle name="一般 6 7" xfId="285"/>
    <cellStyle name="一般 6 7 10" xfId="6169"/>
    <cellStyle name="一般 6 7 2" xfId="2292"/>
    <cellStyle name="一般 6 7 2 2" xfId="4173"/>
    <cellStyle name="一般 6 7 2 3" xfId="6170"/>
    <cellStyle name="一般 6 7 3" xfId="2399"/>
    <cellStyle name="一般 6 7 3 2" xfId="4280"/>
    <cellStyle name="一般 6 7 3 3" xfId="6171"/>
    <cellStyle name="一般 6 7 4" xfId="2569"/>
    <cellStyle name="一般 6 7 4 2" xfId="4435"/>
    <cellStyle name="一般 6 7 4 3" xfId="6172"/>
    <cellStyle name="一般 6 7 5" xfId="2685"/>
    <cellStyle name="一般 6 7 5 2" xfId="4550"/>
    <cellStyle name="一般 6 7 5 3" xfId="6173"/>
    <cellStyle name="一般 6 7 6" xfId="3273"/>
    <cellStyle name="一般 6 7 6 2" xfId="5138"/>
    <cellStyle name="一般 6 7 6 3" xfId="6174"/>
    <cellStyle name="一般 6 7 7" xfId="3388"/>
    <cellStyle name="一般 6 7 7 2" xfId="5253"/>
    <cellStyle name="一般 6 7 7 3" xfId="6175"/>
    <cellStyle name="一般 6 7 8" xfId="3503"/>
    <cellStyle name="一般 6 7 8 2" xfId="5368"/>
    <cellStyle name="一般 6 7 8 3" xfId="6176"/>
    <cellStyle name="一般 6 7 9" xfId="3618"/>
    <cellStyle name="一般 6 8" xfId="354"/>
    <cellStyle name="一般 6 8 10" xfId="6177"/>
    <cellStyle name="一般 6 8 2" xfId="2311"/>
    <cellStyle name="一般 6 8 2 2" xfId="4192"/>
    <cellStyle name="一般 6 8 2 3" xfId="6178"/>
    <cellStyle name="一般 6 8 3" xfId="2423"/>
    <cellStyle name="一般 6 8 3 2" xfId="4304"/>
    <cellStyle name="一般 6 8 3 3" xfId="6179"/>
    <cellStyle name="一般 6 8 4" xfId="2593"/>
    <cellStyle name="一般 6 8 4 2" xfId="4459"/>
    <cellStyle name="一般 6 8 4 3" xfId="6180"/>
    <cellStyle name="一般 6 8 5" xfId="2709"/>
    <cellStyle name="一般 6 8 5 2" xfId="4574"/>
    <cellStyle name="一般 6 8 5 3" xfId="6181"/>
    <cellStyle name="一般 6 8 6" xfId="3297"/>
    <cellStyle name="一般 6 8 6 2" xfId="5162"/>
    <cellStyle name="一般 6 8 6 3" xfId="6182"/>
    <cellStyle name="一般 6 8 7" xfId="3412"/>
    <cellStyle name="一般 6 8 7 2" xfId="5277"/>
    <cellStyle name="一般 6 8 7 3" xfId="6183"/>
    <cellStyle name="一般 6 8 8" xfId="3527"/>
    <cellStyle name="一般 6 8 8 2" xfId="5392"/>
    <cellStyle name="一般 6 8 8 3" xfId="6184"/>
    <cellStyle name="一般 6 8 9" xfId="3642"/>
    <cellStyle name="一般 6 9" xfId="362"/>
    <cellStyle name="一般 6 9 10" xfId="6185"/>
    <cellStyle name="一般 6 9 2" xfId="2319"/>
    <cellStyle name="一般 6 9 2 2" xfId="4200"/>
    <cellStyle name="一般 6 9 2 3" xfId="6186"/>
    <cellStyle name="一般 6 9 3" xfId="2431"/>
    <cellStyle name="一般 6 9 3 2" xfId="4312"/>
    <cellStyle name="一般 6 9 3 3" xfId="6187"/>
    <cellStyle name="一般 6 9 4" xfId="2601"/>
    <cellStyle name="一般 6 9 4 2" xfId="4467"/>
    <cellStyle name="一般 6 9 4 3" xfId="6188"/>
    <cellStyle name="一般 6 9 5" xfId="2717"/>
    <cellStyle name="一般 6 9 5 2" xfId="4582"/>
    <cellStyle name="一般 6 9 5 3" xfId="6189"/>
    <cellStyle name="一般 6 9 6" xfId="3305"/>
    <cellStyle name="一般 6 9 6 2" xfId="5170"/>
    <cellStyle name="一般 6 9 6 3" xfId="6190"/>
    <cellStyle name="一般 6 9 7" xfId="3420"/>
    <cellStyle name="一般 6 9 7 2" xfId="5285"/>
    <cellStyle name="一般 6 9 7 3" xfId="6191"/>
    <cellStyle name="一般 6 9 8" xfId="3535"/>
    <cellStyle name="一般 6 9 8 2" xfId="5400"/>
    <cellStyle name="一般 6 9 8 3" xfId="6192"/>
    <cellStyle name="一般 6 9 9" xfId="3650"/>
    <cellStyle name="一般 7" xfId="105"/>
    <cellStyle name="一般 7 10" xfId="374"/>
    <cellStyle name="一般 7 10 2" xfId="2441"/>
    <cellStyle name="一般 7 10 2 2" xfId="4322"/>
    <cellStyle name="一般 7 10 2 3" xfId="6195"/>
    <cellStyle name="一般 7 10 3" xfId="2729"/>
    <cellStyle name="一般 7 10 3 2" xfId="4594"/>
    <cellStyle name="一般 7 10 3 3" xfId="6196"/>
    <cellStyle name="一般 7 10 4" xfId="3662"/>
    <cellStyle name="一般 7 10 5" xfId="6194"/>
    <cellStyle name="一般 7 11" xfId="2330"/>
    <cellStyle name="一般 7 11 2" xfId="4211"/>
    <cellStyle name="一般 7 11 3" xfId="6197"/>
    <cellStyle name="一般 7 12" xfId="2497"/>
    <cellStyle name="一般 7 12 2" xfId="4363"/>
    <cellStyle name="一般 7 12 3" xfId="6198"/>
    <cellStyle name="一般 7 13" xfId="2613"/>
    <cellStyle name="一般 7 13 2" xfId="4478"/>
    <cellStyle name="一般 7 13 3" xfId="6199"/>
    <cellStyle name="一般 7 14" xfId="3316"/>
    <cellStyle name="一般 7 14 2" xfId="5181"/>
    <cellStyle name="一般 7 14 3" xfId="6200"/>
    <cellStyle name="一般 7 15" xfId="3431"/>
    <cellStyle name="一般 7 15 2" xfId="5296"/>
    <cellStyle name="一般 7 15 3" xfId="6201"/>
    <cellStyle name="一般 7 16" xfId="3546"/>
    <cellStyle name="一般 7 17" xfId="6193"/>
    <cellStyle name="一般 7 2" xfId="172"/>
    <cellStyle name="一般 7 2 10" xfId="2506"/>
    <cellStyle name="一般 7 2 10 2" xfId="4372"/>
    <cellStyle name="一般 7 2 10 3" xfId="6202"/>
    <cellStyle name="一般 7 2 11" xfId="2622"/>
    <cellStyle name="一般 7 2 11 2" xfId="4487"/>
    <cellStyle name="一般 7 2 11 3" xfId="6203"/>
    <cellStyle name="一般 7 2 12" xfId="3215"/>
    <cellStyle name="一般 7 2 12 2" xfId="5080"/>
    <cellStyle name="一般 7 2 12 3" xfId="6204"/>
    <cellStyle name="一般 7 2 13" xfId="3325"/>
    <cellStyle name="一般 7 2 13 2" xfId="5190"/>
    <cellStyle name="一般 7 2 13 3" xfId="6205"/>
    <cellStyle name="一般 7 2 14" xfId="3440"/>
    <cellStyle name="一般 7 2 14 2" xfId="5305"/>
    <cellStyle name="一般 7 2 14 3" xfId="6206"/>
    <cellStyle name="一般 7 2 2" xfId="211"/>
    <cellStyle name="一般 7 2 2 2" xfId="802"/>
    <cellStyle name="一般 7 2 2 2 2" xfId="803"/>
    <cellStyle name="一般 7 2 2 2 2 2" xfId="804"/>
    <cellStyle name="一般 7 2 2 2 2 2 2" xfId="2852"/>
    <cellStyle name="一般 7 2 2 2 2 2 2 2" xfId="4717"/>
    <cellStyle name="一般 7 2 2 2 2 2 2 3" xfId="6210"/>
    <cellStyle name="一般 7 2 2 2 2 2 3" xfId="3785"/>
    <cellStyle name="一般 7 2 2 2 2 2 4" xfId="6209"/>
    <cellStyle name="一般 7 2 2 2 2 3" xfId="805"/>
    <cellStyle name="一般 7 2 2 2 2 3 2" xfId="2853"/>
    <cellStyle name="一般 7 2 2 2 2 3 2 2" xfId="4718"/>
    <cellStyle name="一般 7 2 2 2 2 3 2 3" xfId="6212"/>
    <cellStyle name="一般 7 2 2 2 2 3 3" xfId="3786"/>
    <cellStyle name="一般 7 2 2 2 2 3 4" xfId="6211"/>
    <cellStyle name="一般 7 2 2 2 2 4" xfId="2851"/>
    <cellStyle name="一般 7 2 2 2 2 4 2" xfId="4716"/>
    <cellStyle name="一般 7 2 2 2 2 4 3" xfId="6213"/>
    <cellStyle name="一般 7 2 2 2 2 5" xfId="3784"/>
    <cellStyle name="一般 7 2 2 2 2 6" xfId="6208"/>
    <cellStyle name="一般 7 2 2 2 3" xfId="806"/>
    <cellStyle name="一般 7 2 2 2 3 2" xfId="2854"/>
    <cellStyle name="一般 7 2 2 2 3 2 2" xfId="4719"/>
    <cellStyle name="一般 7 2 2 2 3 2 3" xfId="6215"/>
    <cellStyle name="一般 7 2 2 2 3 3" xfId="3787"/>
    <cellStyle name="一般 7 2 2 2 3 4" xfId="6214"/>
    <cellStyle name="一般 7 2 2 2 4" xfId="807"/>
    <cellStyle name="一般 7 2 2 2 4 2" xfId="2855"/>
    <cellStyle name="一般 7 2 2 2 4 2 2" xfId="4720"/>
    <cellStyle name="一般 7 2 2 2 4 2 3" xfId="6217"/>
    <cellStyle name="一般 7 2 2 2 4 3" xfId="3788"/>
    <cellStyle name="一般 7 2 2 2 4 4" xfId="6216"/>
    <cellStyle name="一般 7 2 2 2 5" xfId="2850"/>
    <cellStyle name="一般 7 2 2 2 5 2" xfId="4715"/>
    <cellStyle name="一般 7 2 2 2 5 3" xfId="6218"/>
    <cellStyle name="一般 7 2 2 2 6" xfId="3783"/>
    <cellStyle name="一般 7 2 2 2 7" xfId="6207"/>
    <cellStyle name="一般 7 2 2 3" xfId="808"/>
    <cellStyle name="一般 7 2 2 3 2" xfId="809"/>
    <cellStyle name="一般 7 2 2 3 2 2" xfId="2857"/>
    <cellStyle name="一般 7 2 2 3 2 2 2" xfId="4722"/>
    <cellStyle name="一般 7 2 2 3 2 2 3" xfId="6221"/>
    <cellStyle name="一般 7 2 2 3 2 3" xfId="3790"/>
    <cellStyle name="一般 7 2 2 3 2 4" xfId="6220"/>
    <cellStyle name="一般 7 2 2 3 3" xfId="810"/>
    <cellStyle name="一般 7 2 2 3 3 2" xfId="2858"/>
    <cellStyle name="一般 7 2 2 3 3 2 2" xfId="4723"/>
    <cellStyle name="一般 7 2 2 3 3 2 3" xfId="6223"/>
    <cellStyle name="一般 7 2 2 3 3 3" xfId="3791"/>
    <cellStyle name="一般 7 2 2 3 3 4" xfId="6222"/>
    <cellStyle name="一般 7 2 2 3 4" xfId="2856"/>
    <cellStyle name="一般 7 2 2 3 4 2" xfId="4721"/>
    <cellStyle name="一般 7 2 2 3 4 3" xfId="6224"/>
    <cellStyle name="一般 7 2 2 3 5" xfId="3789"/>
    <cellStyle name="一般 7 2 2 3 6" xfId="6219"/>
    <cellStyle name="一般 7 2 2 4" xfId="811"/>
    <cellStyle name="一般 7 2 2 4 2" xfId="2859"/>
    <cellStyle name="一般 7 2 2 4 2 2" xfId="4724"/>
    <cellStyle name="一般 7 2 2 4 2 3" xfId="6226"/>
    <cellStyle name="一般 7 2 2 4 3" xfId="3792"/>
    <cellStyle name="一般 7 2 2 4 4" xfId="6225"/>
    <cellStyle name="一般 7 2 2 5" xfId="812"/>
    <cellStyle name="一般 7 2 2 5 2" xfId="2860"/>
    <cellStyle name="一般 7 2 2 5 2 2" xfId="4725"/>
    <cellStyle name="一般 7 2 2 5 2 3" xfId="6228"/>
    <cellStyle name="一般 7 2 2 5 3" xfId="3793"/>
    <cellStyle name="一般 7 2 2 5 4" xfId="6227"/>
    <cellStyle name="一般 7 2 2 6" xfId="813"/>
    <cellStyle name="一般 7 2 2 6 2" xfId="2861"/>
    <cellStyle name="一般 7 2 2 6 2 2" xfId="4726"/>
    <cellStyle name="一般 7 2 2 6 2 3" xfId="6230"/>
    <cellStyle name="一般 7 2 2 6 3" xfId="3794"/>
    <cellStyle name="一般 7 2 2 6 4" xfId="6229"/>
    <cellStyle name="一般 7 2 2 7" xfId="801"/>
    <cellStyle name="一般 7 2 2 7 2" xfId="2849"/>
    <cellStyle name="一般 7 2 2 7 2 2" xfId="4714"/>
    <cellStyle name="一般 7 2 2 7 2 3" xfId="6232"/>
    <cellStyle name="一般 7 2 2 7 3" xfId="3782"/>
    <cellStyle name="一般 7 2 2 7 4" xfId="6231"/>
    <cellStyle name="一般 7 2 3" xfId="224"/>
    <cellStyle name="一般 7 2 3 10" xfId="3349"/>
    <cellStyle name="一般 7 2 3 10 2" xfId="5214"/>
    <cellStyle name="一般 7 2 3 10 3" xfId="6234"/>
    <cellStyle name="一般 7 2 3 11" xfId="3464"/>
    <cellStyle name="一般 7 2 3 11 2" xfId="5329"/>
    <cellStyle name="一般 7 2 3 11 3" xfId="6235"/>
    <cellStyle name="一般 7 2 3 12" xfId="3579"/>
    <cellStyle name="一般 7 2 3 13" xfId="6233"/>
    <cellStyle name="一般 7 2 3 2" xfId="815"/>
    <cellStyle name="一般 7 2 3 2 2" xfId="816"/>
    <cellStyle name="一般 7 2 3 2 2 2" xfId="2864"/>
    <cellStyle name="一般 7 2 3 2 2 2 2" xfId="4729"/>
    <cellStyle name="一般 7 2 3 2 2 2 3" xfId="6238"/>
    <cellStyle name="一般 7 2 3 2 2 3" xfId="3797"/>
    <cellStyle name="一般 7 2 3 2 2 4" xfId="6237"/>
    <cellStyle name="一般 7 2 3 2 3" xfId="817"/>
    <cellStyle name="一般 7 2 3 2 3 2" xfId="2865"/>
    <cellStyle name="一般 7 2 3 2 3 2 2" xfId="4730"/>
    <cellStyle name="一般 7 2 3 2 3 2 3" xfId="6240"/>
    <cellStyle name="一般 7 2 3 2 3 3" xfId="3798"/>
    <cellStyle name="一般 7 2 3 2 3 4" xfId="6239"/>
    <cellStyle name="一般 7 2 3 2 4" xfId="2472"/>
    <cellStyle name="一般 7 2 3 2 4 2" xfId="4343"/>
    <cellStyle name="一般 7 2 3 2 4 3" xfId="6241"/>
    <cellStyle name="一般 7 2 3 2 5" xfId="2863"/>
    <cellStyle name="一般 7 2 3 2 5 2" xfId="4728"/>
    <cellStyle name="一般 7 2 3 2 5 3" xfId="6242"/>
    <cellStyle name="一般 7 2 3 2 6" xfId="3796"/>
    <cellStyle name="一般 7 2 3 2 7" xfId="6236"/>
    <cellStyle name="一般 7 2 3 3" xfId="818"/>
    <cellStyle name="一般 7 2 3 3 2" xfId="2866"/>
    <cellStyle name="一般 7 2 3 3 2 2" xfId="4731"/>
    <cellStyle name="一般 7 2 3 3 2 3" xfId="6244"/>
    <cellStyle name="一般 7 2 3 3 3" xfId="3799"/>
    <cellStyle name="一般 7 2 3 3 4" xfId="6243"/>
    <cellStyle name="一般 7 2 3 4" xfId="819"/>
    <cellStyle name="一般 7 2 3 4 2" xfId="2867"/>
    <cellStyle name="一般 7 2 3 4 2 2" xfId="4732"/>
    <cellStyle name="一般 7 2 3 4 2 3" xfId="6246"/>
    <cellStyle name="一般 7 2 3 4 3" xfId="3800"/>
    <cellStyle name="一般 7 2 3 4 4" xfId="6245"/>
    <cellStyle name="一般 7 2 3 5" xfId="814"/>
    <cellStyle name="一般 7 2 3 5 2" xfId="2862"/>
    <cellStyle name="一般 7 2 3 5 2 2" xfId="4727"/>
    <cellStyle name="一般 7 2 3 5 2 3" xfId="6248"/>
    <cellStyle name="一般 7 2 3 5 3" xfId="3795"/>
    <cellStyle name="一般 7 2 3 5 4" xfId="6247"/>
    <cellStyle name="一般 7 2 3 6" xfId="2360"/>
    <cellStyle name="一般 7 2 3 6 2" xfId="4241"/>
    <cellStyle name="一般 7 2 3 6 3" xfId="6249"/>
    <cellStyle name="一般 7 2 3 7" xfId="2530"/>
    <cellStyle name="一般 7 2 3 7 2" xfId="4396"/>
    <cellStyle name="一般 7 2 3 7 3" xfId="6250"/>
    <cellStyle name="一般 7 2 3 8" xfId="2646"/>
    <cellStyle name="一般 7 2 3 8 2" xfId="4511"/>
    <cellStyle name="一般 7 2 3 8 3" xfId="6251"/>
    <cellStyle name="一般 7 2 3 9" xfId="3239"/>
    <cellStyle name="一般 7 2 3 9 2" xfId="5104"/>
    <cellStyle name="一般 7 2 3 9 3" xfId="6252"/>
    <cellStyle name="一般 7 2 4" xfId="248"/>
    <cellStyle name="一般 7 2 4 10" xfId="3488"/>
    <cellStyle name="一般 7 2 4 10 2" xfId="5353"/>
    <cellStyle name="一般 7 2 4 10 3" xfId="6254"/>
    <cellStyle name="一般 7 2 4 11" xfId="3603"/>
    <cellStyle name="一般 7 2 4 12" xfId="6253"/>
    <cellStyle name="一般 7 2 4 2" xfId="821"/>
    <cellStyle name="一般 7 2 4 2 2" xfId="2473"/>
    <cellStyle name="一般 7 2 4 2 2 2" xfId="4344"/>
    <cellStyle name="一般 7 2 4 2 2 3" xfId="6256"/>
    <cellStyle name="一般 7 2 4 2 3" xfId="2869"/>
    <cellStyle name="一般 7 2 4 2 3 2" xfId="4734"/>
    <cellStyle name="一般 7 2 4 2 3 3" xfId="6257"/>
    <cellStyle name="一般 7 2 4 2 4" xfId="3802"/>
    <cellStyle name="一般 7 2 4 2 5" xfId="6255"/>
    <cellStyle name="一般 7 2 4 3" xfId="822"/>
    <cellStyle name="一般 7 2 4 3 2" xfId="2870"/>
    <cellStyle name="一般 7 2 4 3 2 2" xfId="4735"/>
    <cellStyle name="一般 7 2 4 3 2 3" xfId="6259"/>
    <cellStyle name="一般 7 2 4 3 3" xfId="3803"/>
    <cellStyle name="一般 7 2 4 3 4" xfId="6258"/>
    <cellStyle name="一般 7 2 4 4" xfId="820"/>
    <cellStyle name="一般 7 2 4 4 2" xfId="2868"/>
    <cellStyle name="一般 7 2 4 4 2 2" xfId="4733"/>
    <cellStyle name="一般 7 2 4 4 2 3" xfId="6261"/>
    <cellStyle name="一般 7 2 4 4 3" xfId="3801"/>
    <cellStyle name="一般 7 2 4 4 4" xfId="6260"/>
    <cellStyle name="一般 7 2 4 5" xfId="2384"/>
    <cellStyle name="一般 7 2 4 5 2" xfId="4265"/>
    <cellStyle name="一般 7 2 4 5 3" xfId="6262"/>
    <cellStyle name="一般 7 2 4 6" xfId="2554"/>
    <cellStyle name="一般 7 2 4 6 2" xfId="4420"/>
    <cellStyle name="一般 7 2 4 6 3" xfId="6263"/>
    <cellStyle name="一般 7 2 4 7" xfId="2670"/>
    <cellStyle name="一般 7 2 4 7 2" xfId="4535"/>
    <cellStyle name="一般 7 2 4 7 3" xfId="6264"/>
    <cellStyle name="一般 7 2 4 8" xfId="3258"/>
    <cellStyle name="一般 7 2 4 8 2" xfId="5123"/>
    <cellStyle name="一般 7 2 4 8 3" xfId="6265"/>
    <cellStyle name="一般 7 2 4 9" xfId="3373"/>
    <cellStyle name="一般 7 2 4 9 2" xfId="5238"/>
    <cellStyle name="一般 7 2 4 9 3" xfId="6266"/>
    <cellStyle name="一般 7 2 5" xfId="303"/>
    <cellStyle name="一般 7 2 5 10" xfId="6267"/>
    <cellStyle name="一般 7 2 5 2" xfId="823"/>
    <cellStyle name="一般 7 2 5 2 2" xfId="2474"/>
    <cellStyle name="一般 7 2 5 2 2 2" xfId="4345"/>
    <cellStyle name="一般 7 2 5 2 2 3" xfId="6269"/>
    <cellStyle name="一般 7 2 5 2 3" xfId="2871"/>
    <cellStyle name="一般 7 2 5 2 3 2" xfId="4736"/>
    <cellStyle name="一般 7 2 5 2 3 3" xfId="6270"/>
    <cellStyle name="一般 7 2 5 2 4" xfId="3804"/>
    <cellStyle name="一般 7 2 5 2 5" xfId="6268"/>
    <cellStyle name="一般 7 2 5 3" xfId="2409"/>
    <cellStyle name="一般 7 2 5 3 2" xfId="4290"/>
    <cellStyle name="一般 7 2 5 3 3" xfId="6271"/>
    <cellStyle name="一般 7 2 5 4" xfId="2579"/>
    <cellStyle name="一般 7 2 5 4 2" xfId="4445"/>
    <cellStyle name="一般 7 2 5 4 3" xfId="6272"/>
    <cellStyle name="一般 7 2 5 5" xfId="2695"/>
    <cellStyle name="一般 7 2 5 5 2" xfId="4560"/>
    <cellStyle name="一般 7 2 5 5 3" xfId="6273"/>
    <cellStyle name="一般 7 2 5 6" xfId="3283"/>
    <cellStyle name="一般 7 2 5 6 2" xfId="5148"/>
    <cellStyle name="一般 7 2 5 6 3" xfId="6274"/>
    <cellStyle name="一般 7 2 5 7" xfId="3398"/>
    <cellStyle name="一般 7 2 5 7 2" xfId="5263"/>
    <cellStyle name="一般 7 2 5 7 3" xfId="6275"/>
    <cellStyle name="一般 7 2 5 8" xfId="3513"/>
    <cellStyle name="一般 7 2 5 8 2" xfId="5378"/>
    <cellStyle name="一般 7 2 5 8 3" xfId="6276"/>
    <cellStyle name="一般 7 2 5 9" xfId="3628"/>
    <cellStyle name="一般 7 2 6" xfId="824"/>
    <cellStyle name="一般 7 2 6 2" xfId="2475"/>
    <cellStyle name="一般 7 2 6 2 2" xfId="4346"/>
    <cellStyle name="一般 7 2 6 2 3" xfId="6278"/>
    <cellStyle name="一般 7 2 6 3" xfId="2872"/>
    <cellStyle name="一般 7 2 6 3 2" xfId="4737"/>
    <cellStyle name="一般 7 2 6 3 3" xfId="6279"/>
    <cellStyle name="一般 7 2 6 4" xfId="3805"/>
    <cellStyle name="一般 7 2 6 5" xfId="6277"/>
    <cellStyle name="一般 7 2 7" xfId="825"/>
    <cellStyle name="一般 7 2 7 2" xfId="2873"/>
    <cellStyle name="一般 7 2 7 2 2" xfId="4738"/>
    <cellStyle name="一般 7 2 7 2 3" xfId="6281"/>
    <cellStyle name="一般 7 2 7 3" xfId="3806"/>
    <cellStyle name="一般 7 2 7 4" xfId="6280"/>
    <cellStyle name="一般 7 2 8" xfId="800"/>
    <cellStyle name="一般 7 2 8 2" xfId="2848"/>
    <cellStyle name="一般 7 2 8 2 2" xfId="4713"/>
    <cellStyle name="一般 7 2 8 2 3" xfId="6283"/>
    <cellStyle name="一般 7 2 8 3" xfId="3781"/>
    <cellStyle name="一般 7 2 8 4" xfId="6282"/>
    <cellStyle name="一般 7 2 9" xfId="195"/>
    <cellStyle name="一般 7 2 9 2" xfId="3561"/>
    <cellStyle name="一般 7 2 9 3" xfId="6284"/>
    <cellStyle name="一般 7 3" xfId="183"/>
    <cellStyle name="一般 7 3 10" xfId="2630"/>
    <cellStyle name="一般 7 3 10 2" xfId="4495"/>
    <cellStyle name="一般 7 3 10 3" xfId="6286"/>
    <cellStyle name="一般 7 3 11" xfId="3223"/>
    <cellStyle name="一般 7 3 11 2" xfId="5088"/>
    <cellStyle name="一般 7 3 11 3" xfId="6287"/>
    <cellStyle name="一般 7 3 12" xfId="3333"/>
    <cellStyle name="一般 7 3 12 2" xfId="5198"/>
    <cellStyle name="一般 7 3 12 3" xfId="6288"/>
    <cellStyle name="一般 7 3 13" xfId="3448"/>
    <cellStyle name="一般 7 3 13 2" xfId="5313"/>
    <cellStyle name="一般 7 3 13 3" xfId="6289"/>
    <cellStyle name="一般 7 3 14" xfId="3553"/>
    <cellStyle name="一般 7 3 15" xfId="6285"/>
    <cellStyle name="一般 7 3 2" xfId="232"/>
    <cellStyle name="一般 7 3 2 10" xfId="3247"/>
    <cellStyle name="一般 7 3 2 10 2" xfId="5112"/>
    <cellStyle name="一般 7 3 2 10 3" xfId="6291"/>
    <cellStyle name="一般 7 3 2 11" xfId="3357"/>
    <cellStyle name="一般 7 3 2 11 2" xfId="5222"/>
    <cellStyle name="一般 7 3 2 11 3" xfId="6292"/>
    <cellStyle name="一般 7 3 2 12" xfId="3472"/>
    <cellStyle name="一般 7 3 2 12 2" xfId="5337"/>
    <cellStyle name="一般 7 3 2 12 3" xfId="6293"/>
    <cellStyle name="一般 7 3 2 13" xfId="3587"/>
    <cellStyle name="一般 7 3 2 14" xfId="6290"/>
    <cellStyle name="一般 7 3 2 2" xfId="828"/>
    <cellStyle name="一般 7 3 2 2 2" xfId="829"/>
    <cellStyle name="一般 7 3 2 2 2 2" xfId="2877"/>
    <cellStyle name="一般 7 3 2 2 2 2 2" xfId="4742"/>
    <cellStyle name="一般 7 3 2 2 2 2 3" xfId="6296"/>
    <cellStyle name="一般 7 3 2 2 2 3" xfId="3810"/>
    <cellStyle name="一般 7 3 2 2 2 4" xfId="6295"/>
    <cellStyle name="一般 7 3 2 2 3" xfId="830"/>
    <cellStyle name="一般 7 3 2 2 3 2" xfId="2878"/>
    <cellStyle name="一般 7 3 2 2 3 2 2" xfId="4743"/>
    <cellStyle name="一般 7 3 2 2 3 2 3" xfId="6298"/>
    <cellStyle name="一般 7 3 2 2 3 3" xfId="3811"/>
    <cellStyle name="一般 7 3 2 2 3 4" xfId="6297"/>
    <cellStyle name="一般 7 3 2 2 4" xfId="2476"/>
    <cellStyle name="一般 7 3 2 2 4 2" xfId="4347"/>
    <cellStyle name="一般 7 3 2 2 4 3" xfId="6299"/>
    <cellStyle name="一般 7 3 2 2 5" xfId="2876"/>
    <cellStyle name="一般 7 3 2 2 5 2" xfId="4741"/>
    <cellStyle name="一般 7 3 2 2 5 3" xfId="6300"/>
    <cellStyle name="一般 7 3 2 2 6" xfId="3809"/>
    <cellStyle name="一般 7 3 2 2 7" xfId="6294"/>
    <cellStyle name="一般 7 3 2 3" xfId="831"/>
    <cellStyle name="一般 7 3 2 3 2" xfId="2879"/>
    <cellStyle name="一般 7 3 2 3 2 2" xfId="4744"/>
    <cellStyle name="一般 7 3 2 3 2 3" xfId="6302"/>
    <cellStyle name="一般 7 3 2 3 3" xfId="3812"/>
    <cellStyle name="一般 7 3 2 3 4" xfId="6301"/>
    <cellStyle name="一般 7 3 2 4" xfId="832"/>
    <cellStyle name="一般 7 3 2 4 2" xfId="2880"/>
    <cellStyle name="一般 7 3 2 4 2 2" xfId="4745"/>
    <cellStyle name="一般 7 3 2 4 2 3" xfId="6304"/>
    <cellStyle name="一般 7 3 2 4 3" xfId="3813"/>
    <cellStyle name="一般 7 3 2 4 4" xfId="6303"/>
    <cellStyle name="一般 7 3 2 5" xfId="833"/>
    <cellStyle name="一般 7 3 2 5 2" xfId="2881"/>
    <cellStyle name="一般 7 3 2 5 2 2" xfId="4746"/>
    <cellStyle name="一般 7 3 2 5 2 3" xfId="6306"/>
    <cellStyle name="一般 7 3 2 5 3" xfId="3814"/>
    <cellStyle name="一般 7 3 2 5 4" xfId="6305"/>
    <cellStyle name="一般 7 3 2 6" xfId="827"/>
    <cellStyle name="一般 7 3 2 6 2" xfId="2875"/>
    <cellStyle name="一般 7 3 2 6 2 2" xfId="4740"/>
    <cellStyle name="一般 7 3 2 6 2 3" xfId="6308"/>
    <cellStyle name="一般 7 3 2 6 3" xfId="3808"/>
    <cellStyle name="一般 7 3 2 6 4" xfId="6307"/>
    <cellStyle name="一般 7 3 2 7" xfId="2368"/>
    <cellStyle name="一般 7 3 2 7 2" xfId="4249"/>
    <cellStyle name="一般 7 3 2 7 3" xfId="6309"/>
    <cellStyle name="一般 7 3 2 8" xfId="2538"/>
    <cellStyle name="一般 7 3 2 8 2" xfId="4404"/>
    <cellStyle name="一般 7 3 2 8 3" xfId="6310"/>
    <cellStyle name="一般 7 3 2 9" xfId="2654"/>
    <cellStyle name="一般 7 3 2 9 2" xfId="4519"/>
    <cellStyle name="一般 7 3 2 9 3" xfId="6311"/>
    <cellStyle name="一般 7 3 3" xfId="311"/>
    <cellStyle name="一般 7 3 3 10" xfId="3521"/>
    <cellStyle name="一般 7 3 3 10 2" xfId="5386"/>
    <cellStyle name="一般 7 3 3 10 3" xfId="6313"/>
    <cellStyle name="一般 7 3 3 11" xfId="3636"/>
    <cellStyle name="一般 7 3 3 12" xfId="6312"/>
    <cellStyle name="一般 7 3 3 2" xfId="835"/>
    <cellStyle name="一般 7 3 3 2 2" xfId="2477"/>
    <cellStyle name="一般 7 3 3 2 2 2" xfId="4348"/>
    <cellStyle name="一般 7 3 3 2 2 3" xfId="6315"/>
    <cellStyle name="一般 7 3 3 2 3" xfId="2883"/>
    <cellStyle name="一般 7 3 3 2 3 2" xfId="4748"/>
    <cellStyle name="一般 7 3 3 2 3 3" xfId="6316"/>
    <cellStyle name="一般 7 3 3 2 4" xfId="3816"/>
    <cellStyle name="一般 7 3 3 2 5" xfId="6314"/>
    <cellStyle name="一般 7 3 3 3" xfId="836"/>
    <cellStyle name="一般 7 3 3 3 2" xfId="2884"/>
    <cellStyle name="一般 7 3 3 3 2 2" xfId="4749"/>
    <cellStyle name="一般 7 3 3 3 2 3" xfId="6318"/>
    <cellStyle name="一般 7 3 3 3 3" xfId="3817"/>
    <cellStyle name="一般 7 3 3 3 4" xfId="6317"/>
    <cellStyle name="一般 7 3 3 4" xfId="834"/>
    <cellStyle name="一般 7 3 3 4 2" xfId="2882"/>
    <cellStyle name="一般 7 3 3 4 2 2" xfId="4747"/>
    <cellStyle name="一般 7 3 3 4 2 3" xfId="6320"/>
    <cellStyle name="一般 7 3 3 4 3" xfId="3815"/>
    <cellStyle name="一般 7 3 3 4 4" xfId="6319"/>
    <cellStyle name="一般 7 3 3 5" xfId="2417"/>
    <cellStyle name="一般 7 3 3 5 2" xfId="4298"/>
    <cellStyle name="一般 7 3 3 5 3" xfId="6321"/>
    <cellStyle name="一般 7 3 3 6" xfId="2587"/>
    <cellStyle name="一般 7 3 3 6 2" xfId="4453"/>
    <cellStyle name="一般 7 3 3 6 3" xfId="6322"/>
    <cellStyle name="一般 7 3 3 7" xfId="2703"/>
    <cellStyle name="一般 7 3 3 7 2" xfId="4568"/>
    <cellStyle name="一般 7 3 3 7 3" xfId="6323"/>
    <cellStyle name="一般 7 3 3 8" xfId="3291"/>
    <cellStyle name="一般 7 3 3 8 2" xfId="5156"/>
    <cellStyle name="一般 7 3 3 8 3" xfId="6324"/>
    <cellStyle name="一般 7 3 3 9" xfId="3406"/>
    <cellStyle name="一般 7 3 3 9 2" xfId="5271"/>
    <cellStyle name="一般 7 3 3 9 3" xfId="6325"/>
    <cellStyle name="一般 7 3 4" xfId="837"/>
    <cellStyle name="一般 7 3 4 2" xfId="2478"/>
    <cellStyle name="一般 7 3 4 2 2" xfId="4349"/>
    <cellStyle name="一般 7 3 4 2 3" xfId="6327"/>
    <cellStyle name="一般 7 3 4 3" xfId="2885"/>
    <cellStyle name="一般 7 3 4 3 2" xfId="4750"/>
    <cellStyle name="一般 7 3 4 3 3" xfId="6328"/>
    <cellStyle name="一般 7 3 4 4" xfId="3818"/>
    <cellStyle name="一般 7 3 4 5" xfId="6326"/>
    <cellStyle name="一般 7 3 5" xfId="838"/>
    <cellStyle name="一般 7 3 5 2" xfId="2886"/>
    <cellStyle name="一般 7 3 5 2 2" xfId="4751"/>
    <cellStyle name="一般 7 3 5 2 3" xfId="6330"/>
    <cellStyle name="一般 7 3 5 3" xfId="3819"/>
    <cellStyle name="一般 7 3 5 4" xfId="6329"/>
    <cellStyle name="一般 7 3 6" xfId="839"/>
    <cellStyle name="一般 7 3 6 2" xfId="2887"/>
    <cellStyle name="一般 7 3 6 2 2" xfId="4752"/>
    <cellStyle name="一般 7 3 6 2 3" xfId="6332"/>
    <cellStyle name="一般 7 3 6 3" xfId="3820"/>
    <cellStyle name="一般 7 3 6 4" xfId="6331"/>
    <cellStyle name="一般 7 3 7" xfId="826"/>
    <cellStyle name="一般 7 3 7 2" xfId="2874"/>
    <cellStyle name="一般 7 3 7 2 2" xfId="4739"/>
    <cellStyle name="一般 7 3 7 2 3" xfId="6334"/>
    <cellStyle name="一般 7 3 7 3" xfId="3807"/>
    <cellStyle name="一般 7 3 7 4" xfId="6333"/>
    <cellStyle name="一般 7 3 8" xfId="2344"/>
    <cellStyle name="一般 7 3 8 2" xfId="4225"/>
    <cellStyle name="一般 7 3 8 3" xfId="6335"/>
    <cellStyle name="一般 7 3 9" xfId="2514"/>
    <cellStyle name="一般 7 3 9 2" xfId="4380"/>
    <cellStyle name="一般 7 3 9 3" xfId="6336"/>
    <cellStyle name="一般 7 4" xfId="215"/>
    <cellStyle name="一般 7 4 10" xfId="3455"/>
    <cellStyle name="一般 7 4 10 2" xfId="5320"/>
    <cellStyle name="一般 7 4 10 3" xfId="6338"/>
    <cellStyle name="一般 7 4 11" xfId="3570"/>
    <cellStyle name="一般 7 4 12" xfId="6337"/>
    <cellStyle name="一般 7 4 2" xfId="841"/>
    <cellStyle name="一般 7 4 2 2" xfId="842"/>
    <cellStyle name="一般 7 4 2 2 2" xfId="2890"/>
    <cellStyle name="一般 7 4 2 2 2 2" xfId="4755"/>
    <cellStyle name="一般 7 4 2 2 2 3" xfId="6341"/>
    <cellStyle name="一般 7 4 2 2 3" xfId="3823"/>
    <cellStyle name="一般 7 4 2 2 4" xfId="6340"/>
    <cellStyle name="一般 7 4 2 3" xfId="843"/>
    <cellStyle name="一般 7 4 2 3 2" xfId="2891"/>
    <cellStyle name="一般 7 4 2 3 2 2" xfId="4756"/>
    <cellStyle name="一般 7 4 2 3 2 3" xfId="6343"/>
    <cellStyle name="一般 7 4 2 3 3" xfId="3824"/>
    <cellStyle name="一般 7 4 2 3 4" xfId="6342"/>
    <cellStyle name="一般 7 4 2 4" xfId="2479"/>
    <cellStyle name="一般 7 4 2 4 2" xfId="4350"/>
    <cellStyle name="一般 7 4 2 4 3" xfId="6344"/>
    <cellStyle name="一般 7 4 2 5" xfId="2889"/>
    <cellStyle name="一般 7 4 2 5 2" xfId="4754"/>
    <cellStyle name="一般 7 4 2 5 3" xfId="6345"/>
    <cellStyle name="一般 7 4 2 6" xfId="3822"/>
    <cellStyle name="一般 7 4 2 7" xfId="6339"/>
    <cellStyle name="一般 7 4 3" xfId="844"/>
    <cellStyle name="一般 7 4 4" xfId="840"/>
    <cellStyle name="一般 7 4 4 2" xfId="2888"/>
    <cellStyle name="一般 7 4 4 2 2" xfId="4753"/>
    <cellStyle name="一般 7 4 4 2 3" xfId="6347"/>
    <cellStyle name="一般 7 4 4 3" xfId="3821"/>
    <cellStyle name="一般 7 4 4 4" xfId="6346"/>
    <cellStyle name="一般 7 4 5" xfId="2351"/>
    <cellStyle name="一般 7 4 5 2" xfId="4232"/>
    <cellStyle name="一般 7 4 5 3" xfId="6348"/>
    <cellStyle name="一般 7 4 6" xfId="2521"/>
    <cellStyle name="一般 7 4 6 2" xfId="4387"/>
    <cellStyle name="一般 7 4 6 3" xfId="6349"/>
    <cellStyle name="一般 7 4 7" xfId="2637"/>
    <cellStyle name="一般 7 4 7 2" xfId="4502"/>
    <cellStyle name="一般 7 4 7 3" xfId="6350"/>
    <cellStyle name="一般 7 4 8" xfId="3230"/>
    <cellStyle name="一般 7 4 8 2" xfId="5095"/>
    <cellStyle name="一般 7 4 8 3" xfId="6351"/>
    <cellStyle name="一般 7 4 9" xfId="3340"/>
    <cellStyle name="一般 7 4 9 2" xfId="5205"/>
    <cellStyle name="一般 7 4 9 3" xfId="6352"/>
    <cellStyle name="一般 7 5" xfId="239"/>
    <cellStyle name="一般 7 5 10" xfId="3479"/>
    <cellStyle name="一般 7 5 10 2" xfId="5344"/>
    <cellStyle name="一般 7 5 10 3" xfId="6354"/>
    <cellStyle name="一般 7 5 11" xfId="3594"/>
    <cellStyle name="一般 7 5 12" xfId="6353"/>
    <cellStyle name="一般 7 5 2" xfId="846"/>
    <cellStyle name="一般 7 5 2 2" xfId="2480"/>
    <cellStyle name="一般 7 5 2 2 2" xfId="4351"/>
    <cellStyle name="一般 7 5 2 2 3" xfId="6356"/>
    <cellStyle name="一般 7 5 2 3" xfId="2893"/>
    <cellStyle name="一般 7 5 2 3 2" xfId="4758"/>
    <cellStyle name="一般 7 5 2 3 3" xfId="6357"/>
    <cellStyle name="一般 7 5 2 4" xfId="3826"/>
    <cellStyle name="一般 7 5 2 5" xfId="6355"/>
    <cellStyle name="一般 7 5 3" xfId="847"/>
    <cellStyle name="一般 7 5 3 2" xfId="2894"/>
    <cellStyle name="一般 7 5 3 2 2" xfId="4759"/>
    <cellStyle name="一般 7 5 3 2 3" xfId="6359"/>
    <cellStyle name="一般 7 5 3 3" xfId="3827"/>
    <cellStyle name="一般 7 5 3 4" xfId="6358"/>
    <cellStyle name="一般 7 5 4" xfId="845"/>
    <cellStyle name="一般 7 5 4 2" xfId="2892"/>
    <cellStyle name="一般 7 5 4 2 2" xfId="4757"/>
    <cellStyle name="一般 7 5 4 2 3" xfId="6361"/>
    <cellStyle name="一般 7 5 4 3" xfId="3825"/>
    <cellStyle name="一般 7 5 4 4" xfId="6360"/>
    <cellStyle name="一般 7 5 5" xfId="2375"/>
    <cellStyle name="一般 7 5 5 2" xfId="4256"/>
    <cellStyle name="一般 7 5 5 3" xfId="6362"/>
    <cellStyle name="一般 7 5 6" xfId="2545"/>
    <cellStyle name="一般 7 5 6 2" xfId="4411"/>
    <cellStyle name="一般 7 5 6 3" xfId="6363"/>
    <cellStyle name="一般 7 5 7" xfId="2661"/>
    <cellStyle name="一般 7 5 7 2" xfId="4526"/>
    <cellStyle name="一般 7 5 7 3" xfId="6364"/>
    <cellStyle name="一般 7 5 8" xfId="3206"/>
    <cellStyle name="一般 7 5 8 2" xfId="5071"/>
    <cellStyle name="一般 7 5 8 3" xfId="6365"/>
    <cellStyle name="一般 7 5 9" xfId="3364"/>
    <cellStyle name="一般 7 5 9 2" xfId="5229"/>
    <cellStyle name="一般 7 5 9 3" xfId="6366"/>
    <cellStyle name="一般 7 6" xfId="256"/>
    <cellStyle name="一般 7 6 10" xfId="6367"/>
    <cellStyle name="一般 7 6 2" xfId="848"/>
    <cellStyle name="一般 7 6 2 2" xfId="2481"/>
    <cellStyle name="一般 7 6 2 2 2" xfId="4352"/>
    <cellStyle name="一般 7 6 2 2 3" xfId="6369"/>
    <cellStyle name="一般 7 6 2 3" xfId="2895"/>
    <cellStyle name="一般 7 6 2 3 2" xfId="4760"/>
    <cellStyle name="一般 7 6 2 3 3" xfId="6370"/>
    <cellStyle name="一般 7 6 2 4" xfId="3828"/>
    <cellStyle name="一般 7 6 2 5" xfId="6368"/>
    <cellStyle name="一般 7 6 3" xfId="2392"/>
    <cellStyle name="一般 7 6 3 2" xfId="4273"/>
    <cellStyle name="一般 7 6 3 3" xfId="6371"/>
    <cellStyle name="一般 7 6 4" xfId="2562"/>
    <cellStyle name="一般 7 6 4 2" xfId="4428"/>
    <cellStyle name="一般 7 6 4 3" xfId="6372"/>
    <cellStyle name="一般 7 6 5" xfId="2678"/>
    <cellStyle name="一般 7 6 5 2" xfId="4543"/>
    <cellStyle name="一般 7 6 5 3" xfId="6373"/>
    <cellStyle name="一般 7 6 6" xfId="3266"/>
    <cellStyle name="一般 7 6 6 2" xfId="5131"/>
    <cellStyle name="一般 7 6 6 3" xfId="6374"/>
    <cellStyle name="一般 7 6 7" xfId="3381"/>
    <cellStyle name="一般 7 6 7 2" xfId="5246"/>
    <cellStyle name="一般 7 6 7 3" xfId="6375"/>
    <cellStyle name="一般 7 6 8" xfId="3496"/>
    <cellStyle name="一般 7 6 8 2" xfId="5361"/>
    <cellStyle name="一般 7 6 8 3" xfId="6376"/>
    <cellStyle name="一般 7 6 9" xfId="3611"/>
    <cellStyle name="一般 7 7" xfId="286"/>
    <cellStyle name="一般 7 7 10" xfId="6377"/>
    <cellStyle name="一般 7 7 2" xfId="2293"/>
    <cellStyle name="一般 7 7 2 2" xfId="4174"/>
    <cellStyle name="一般 7 7 2 3" xfId="6378"/>
    <cellStyle name="一般 7 7 3" xfId="2400"/>
    <cellStyle name="一般 7 7 3 2" xfId="4281"/>
    <cellStyle name="一般 7 7 3 3" xfId="6379"/>
    <cellStyle name="一般 7 7 4" xfId="2570"/>
    <cellStyle name="一般 7 7 4 2" xfId="4436"/>
    <cellStyle name="一般 7 7 4 3" xfId="6380"/>
    <cellStyle name="一般 7 7 5" xfId="2686"/>
    <cellStyle name="一般 7 7 5 2" xfId="4551"/>
    <cellStyle name="一般 7 7 5 3" xfId="6381"/>
    <cellStyle name="一般 7 7 6" xfId="3274"/>
    <cellStyle name="一般 7 7 6 2" xfId="5139"/>
    <cellStyle name="一般 7 7 6 3" xfId="6382"/>
    <cellStyle name="一般 7 7 7" xfId="3389"/>
    <cellStyle name="一般 7 7 7 2" xfId="5254"/>
    <cellStyle name="一般 7 7 7 3" xfId="6383"/>
    <cellStyle name="一般 7 7 8" xfId="3504"/>
    <cellStyle name="一般 7 7 8 2" xfId="5369"/>
    <cellStyle name="一般 7 7 8 3" xfId="6384"/>
    <cellStyle name="一般 7 7 9" xfId="3619"/>
    <cellStyle name="一般 7 8" xfId="355"/>
    <cellStyle name="一般 7 8 10" xfId="6385"/>
    <cellStyle name="一般 7 8 2" xfId="2312"/>
    <cellStyle name="一般 7 8 2 2" xfId="4193"/>
    <cellStyle name="一般 7 8 2 3" xfId="6386"/>
    <cellStyle name="一般 7 8 3" xfId="2424"/>
    <cellStyle name="一般 7 8 3 2" xfId="4305"/>
    <cellStyle name="一般 7 8 3 3" xfId="6387"/>
    <cellStyle name="一般 7 8 4" xfId="2594"/>
    <cellStyle name="一般 7 8 4 2" xfId="4460"/>
    <cellStyle name="一般 7 8 4 3" xfId="6388"/>
    <cellStyle name="一般 7 8 5" xfId="2710"/>
    <cellStyle name="一般 7 8 5 2" xfId="4575"/>
    <cellStyle name="一般 7 8 5 3" xfId="6389"/>
    <cellStyle name="一般 7 8 6" xfId="3298"/>
    <cellStyle name="一般 7 8 6 2" xfId="5163"/>
    <cellStyle name="一般 7 8 6 3" xfId="6390"/>
    <cellStyle name="一般 7 8 7" xfId="3413"/>
    <cellStyle name="一般 7 8 7 2" xfId="5278"/>
    <cellStyle name="一般 7 8 7 3" xfId="6391"/>
    <cellStyle name="一般 7 8 8" xfId="3528"/>
    <cellStyle name="一般 7 8 8 2" xfId="5393"/>
    <cellStyle name="一般 7 8 8 3" xfId="6392"/>
    <cellStyle name="一般 7 8 9" xfId="3643"/>
    <cellStyle name="一般 7 9" xfId="363"/>
    <cellStyle name="一般 7 9 10" xfId="6393"/>
    <cellStyle name="一般 7 9 2" xfId="2320"/>
    <cellStyle name="一般 7 9 2 2" xfId="4201"/>
    <cellStyle name="一般 7 9 2 3" xfId="6394"/>
    <cellStyle name="一般 7 9 3" xfId="2432"/>
    <cellStyle name="一般 7 9 3 2" xfId="4313"/>
    <cellStyle name="一般 7 9 3 3" xfId="6395"/>
    <cellStyle name="一般 7 9 4" xfId="2602"/>
    <cellStyle name="一般 7 9 4 2" xfId="4468"/>
    <cellStyle name="一般 7 9 4 3" xfId="6396"/>
    <cellStyle name="一般 7 9 5" xfId="2718"/>
    <cellStyle name="一般 7 9 5 2" xfId="4583"/>
    <cellStyle name="一般 7 9 5 3" xfId="6397"/>
    <cellStyle name="一般 7 9 6" xfId="3306"/>
    <cellStyle name="一般 7 9 6 2" xfId="5171"/>
    <cellStyle name="一般 7 9 6 3" xfId="6398"/>
    <cellStyle name="一般 7 9 7" xfId="3421"/>
    <cellStyle name="一般 7 9 7 2" xfId="5286"/>
    <cellStyle name="一般 7 9 7 3" xfId="6399"/>
    <cellStyle name="一般 7 9 8" xfId="3536"/>
    <cellStyle name="一般 7 9 8 2" xfId="5401"/>
    <cellStyle name="一般 7 9 8 3" xfId="6400"/>
    <cellStyle name="一般 7 9 9" xfId="3651"/>
    <cellStyle name="一般 8" xfId="168"/>
    <cellStyle name="一般 8 10" xfId="188"/>
    <cellStyle name="一般 8 10 2" xfId="3557"/>
    <cellStyle name="一般 8 10 3" xfId="6401"/>
    <cellStyle name="一般 8 11" xfId="2500"/>
    <cellStyle name="一般 8 11 2" xfId="4366"/>
    <cellStyle name="一般 8 11 3" xfId="6402"/>
    <cellStyle name="一般 8 12" xfId="2616"/>
    <cellStyle name="一般 8 12 2" xfId="4481"/>
    <cellStyle name="一般 8 12 3" xfId="6403"/>
    <cellStyle name="一般 8 13" xfId="3209"/>
    <cellStyle name="一般 8 13 2" xfId="5074"/>
    <cellStyle name="一般 8 13 3" xfId="6404"/>
    <cellStyle name="一般 8 14" xfId="3319"/>
    <cellStyle name="一般 8 14 2" xfId="5184"/>
    <cellStyle name="一般 8 14 3" xfId="6405"/>
    <cellStyle name="一般 8 15" xfId="3434"/>
    <cellStyle name="一般 8 15 2" xfId="5299"/>
    <cellStyle name="一般 8 15 3" xfId="6406"/>
    <cellStyle name="一般 8 2" xfId="209"/>
    <cellStyle name="一般 8 2 2" xfId="850"/>
    <cellStyle name="一般 8 2 2 2" xfId="851"/>
    <cellStyle name="一般 8 2 2 2 2" xfId="2898"/>
    <cellStyle name="一般 8 2 2 2 2 2" xfId="4763"/>
    <cellStyle name="一般 8 2 2 2 2 3" xfId="6409"/>
    <cellStyle name="一般 8 2 2 2 3" xfId="3831"/>
    <cellStyle name="一般 8 2 2 2 4" xfId="6408"/>
    <cellStyle name="一般 8 2 2 3" xfId="852"/>
    <cellStyle name="一般 8 2 2 3 2" xfId="2899"/>
    <cellStyle name="一般 8 2 2 3 2 2" xfId="4764"/>
    <cellStyle name="一般 8 2 2 3 2 3" xfId="6411"/>
    <cellStyle name="一般 8 2 2 3 3" xfId="3832"/>
    <cellStyle name="一般 8 2 2 3 4" xfId="6410"/>
    <cellStyle name="一般 8 2 2 4" xfId="853"/>
    <cellStyle name="一般 8 2 2 4 2" xfId="2900"/>
    <cellStyle name="一般 8 2 2 4 2 2" xfId="4765"/>
    <cellStyle name="一般 8 2 2 4 2 3" xfId="6413"/>
    <cellStyle name="一般 8 2 2 4 3" xfId="3833"/>
    <cellStyle name="一般 8 2 2 4 4" xfId="6412"/>
    <cellStyle name="一般 8 2 2 5" xfId="2897"/>
    <cellStyle name="一般 8 2 2 5 2" xfId="4762"/>
    <cellStyle name="一般 8 2 2 5 3" xfId="6414"/>
    <cellStyle name="一般 8 2 2 6" xfId="3830"/>
    <cellStyle name="一般 8 2 2 7" xfId="6407"/>
    <cellStyle name="一般 8 2 3" xfId="854"/>
    <cellStyle name="一般 8 2 3 2" xfId="2901"/>
    <cellStyle name="一般 8 2 3 2 2" xfId="4766"/>
    <cellStyle name="一般 8 2 3 2 3" xfId="6416"/>
    <cellStyle name="一般 8 2 3 3" xfId="3834"/>
    <cellStyle name="一般 8 2 3 4" xfId="6415"/>
    <cellStyle name="一般 8 2 4" xfId="855"/>
    <cellStyle name="一般 8 2 4 2" xfId="2902"/>
    <cellStyle name="一般 8 2 4 2 2" xfId="4767"/>
    <cellStyle name="一般 8 2 4 2 3" xfId="6418"/>
    <cellStyle name="一般 8 2 4 3" xfId="3835"/>
    <cellStyle name="一般 8 2 4 4" xfId="6417"/>
    <cellStyle name="一般 8 2 5" xfId="856"/>
    <cellStyle name="一般 8 2 5 2" xfId="2903"/>
    <cellStyle name="一般 8 2 5 2 2" xfId="4768"/>
    <cellStyle name="一般 8 2 5 2 3" xfId="6420"/>
    <cellStyle name="一般 8 2 5 3" xfId="3836"/>
    <cellStyle name="一般 8 2 5 4" xfId="6419"/>
    <cellStyle name="一般 8 2 6" xfId="849"/>
    <cellStyle name="一般 8 2 6 2" xfId="2896"/>
    <cellStyle name="一般 8 2 6 2 2" xfId="4761"/>
    <cellStyle name="一般 8 2 6 2 3" xfId="6422"/>
    <cellStyle name="一般 8 2 6 3" xfId="3829"/>
    <cellStyle name="一般 8 2 6 4" xfId="6421"/>
    <cellStyle name="一般 8 3" xfId="218"/>
    <cellStyle name="一般 8 3 10" xfId="3343"/>
    <cellStyle name="一般 8 3 10 2" xfId="5208"/>
    <cellStyle name="一般 8 3 10 3" xfId="6424"/>
    <cellStyle name="一般 8 3 11" xfId="3458"/>
    <cellStyle name="一般 8 3 11 2" xfId="5323"/>
    <cellStyle name="一般 8 3 11 3" xfId="6425"/>
    <cellStyle name="一般 8 3 12" xfId="3573"/>
    <cellStyle name="一般 8 3 13" xfId="6423"/>
    <cellStyle name="一般 8 3 2" xfId="858"/>
    <cellStyle name="一般 8 3 2 2" xfId="859"/>
    <cellStyle name="一般 8 3 2 2 2" xfId="2906"/>
    <cellStyle name="一般 8 3 2 2 2 2" xfId="4771"/>
    <cellStyle name="一般 8 3 2 2 2 3" xfId="6428"/>
    <cellStyle name="一般 8 3 2 2 3" xfId="3839"/>
    <cellStyle name="一般 8 3 2 2 4" xfId="6427"/>
    <cellStyle name="一般 8 3 2 3" xfId="2482"/>
    <cellStyle name="一般 8 3 2 3 2" xfId="4353"/>
    <cellStyle name="一般 8 3 2 3 3" xfId="6429"/>
    <cellStyle name="一般 8 3 2 4" xfId="2905"/>
    <cellStyle name="一般 8 3 2 4 2" xfId="4770"/>
    <cellStyle name="一般 8 3 2 4 3" xfId="6430"/>
    <cellStyle name="一般 8 3 2 5" xfId="3838"/>
    <cellStyle name="一般 8 3 2 6" xfId="6426"/>
    <cellStyle name="一般 8 3 3" xfId="860"/>
    <cellStyle name="一般 8 3 3 2" xfId="2907"/>
    <cellStyle name="一般 8 3 3 2 2" xfId="4772"/>
    <cellStyle name="一般 8 3 3 2 3" xfId="6432"/>
    <cellStyle name="一般 8 3 3 3" xfId="3840"/>
    <cellStyle name="一般 8 3 3 4" xfId="6431"/>
    <cellStyle name="一般 8 3 4" xfId="861"/>
    <cellStyle name="一般 8 3 4 2" xfId="2908"/>
    <cellStyle name="一般 8 3 4 2 2" xfId="4773"/>
    <cellStyle name="一般 8 3 4 2 3" xfId="6434"/>
    <cellStyle name="一般 8 3 4 3" xfId="3841"/>
    <cellStyle name="一般 8 3 4 4" xfId="6433"/>
    <cellStyle name="一般 8 3 5" xfId="857"/>
    <cellStyle name="一般 8 3 5 2" xfId="2904"/>
    <cellStyle name="一般 8 3 5 2 2" xfId="4769"/>
    <cellStyle name="一般 8 3 5 2 3" xfId="6436"/>
    <cellStyle name="一般 8 3 5 3" xfId="3837"/>
    <cellStyle name="一般 8 3 5 4" xfId="6435"/>
    <cellStyle name="一般 8 3 6" xfId="2354"/>
    <cellStyle name="一般 8 3 6 2" xfId="4235"/>
    <cellStyle name="一般 8 3 6 3" xfId="6437"/>
    <cellStyle name="一般 8 3 7" xfId="2524"/>
    <cellStyle name="一般 8 3 7 2" xfId="4390"/>
    <cellStyle name="一般 8 3 7 3" xfId="6438"/>
    <cellStyle name="一般 8 3 8" xfId="2640"/>
    <cellStyle name="一般 8 3 8 2" xfId="4505"/>
    <cellStyle name="一般 8 3 8 3" xfId="6439"/>
    <cellStyle name="一般 8 3 9" xfId="3233"/>
    <cellStyle name="一般 8 3 9 2" xfId="5098"/>
    <cellStyle name="一般 8 3 9 3" xfId="6440"/>
    <cellStyle name="一般 8 4" xfId="242"/>
    <cellStyle name="一般 8 4 10" xfId="6441"/>
    <cellStyle name="一般 8 4 2" xfId="862"/>
    <cellStyle name="一般 8 4 2 2" xfId="2483"/>
    <cellStyle name="一般 8 4 2 3" xfId="2280"/>
    <cellStyle name="一般 8 4 2 3 2" xfId="4161"/>
    <cellStyle name="一般 8 4 2 3 3" xfId="6442"/>
    <cellStyle name="一般 8 4 3" xfId="2378"/>
    <cellStyle name="一般 8 4 3 2" xfId="4259"/>
    <cellStyle name="一般 8 4 3 3" xfId="6443"/>
    <cellStyle name="一般 8 4 4" xfId="2548"/>
    <cellStyle name="一般 8 4 4 2" xfId="4414"/>
    <cellStyle name="一般 8 4 4 3" xfId="6444"/>
    <cellStyle name="一般 8 4 5" xfId="2664"/>
    <cellStyle name="一般 8 4 5 2" xfId="4529"/>
    <cellStyle name="一般 8 4 5 3" xfId="6445"/>
    <cellStyle name="一般 8 4 6" xfId="3252"/>
    <cellStyle name="一般 8 4 6 2" xfId="5117"/>
    <cellStyle name="一般 8 4 6 3" xfId="6446"/>
    <cellStyle name="一般 8 4 7" xfId="3367"/>
    <cellStyle name="一般 8 4 7 2" xfId="5232"/>
    <cellStyle name="一般 8 4 7 3" xfId="6447"/>
    <cellStyle name="一般 8 4 8" xfId="3482"/>
    <cellStyle name="一般 8 4 8 2" xfId="5347"/>
    <cellStyle name="一般 8 4 8 3" xfId="6448"/>
    <cellStyle name="一般 8 4 9" xfId="3597"/>
    <cellStyle name="一般 8 5" xfId="260"/>
    <cellStyle name="一般 8 5 10" xfId="6449"/>
    <cellStyle name="一般 8 5 2" xfId="863"/>
    <cellStyle name="一般 8 5 2 2" xfId="2484"/>
    <cellStyle name="一般 8 5 2 2 2" xfId="4354"/>
    <cellStyle name="一般 8 5 2 2 3" xfId="6451"/>
    <cellStyle name="一般 8 5 2 3" xfId="2909"/>
    <cellStyle name="一般 8 5 2 3 2" xfId="4774"/>
    <cellStyle name="一般 8 5 2 3 3" xfId="6452"/>
    <cellStyle name="一般 8 5 2 4" xfId="3842"/>
    <cellStyle name="一般 8 5 2 5" xfId="6450"/>
    <cellStyle name="一般 8 5 3" xfId="2396"/>
    <cellStyle name="一般 8 5 3 2" xfId="4277"/>
    <cellStyle name="一般 8 5 3 3" xfId="6453"/>
    <cellStyle name="一般 8 5 4" xfId="2566"/>
    <cellStyle name="一般 8 5 4 2" xfId="4432"/>
    <cellStyle name="一般 8 5 4 3" xfId="6454"/>
    <cellStyle name="一般 8 5 5" xfId="2682"/>
    <cellStyle name="一般 8 5 5 2" xfId="4547"/>
    <cellStyle name="一般 8 5 5 3" xfId="6455"/>
    <cellStyle name="一般 8 5 6" xfId="3270"/>
    <cellStyle name="一般 8 5 6 2" xfId="5135"/>
    <cellStyle name="一般 8 5 6 3" xfId="6456"/>
    <cellStyle name="一般 8 5 7" xfId="3385"/>
    <cellStyle name="一般 8 5 7 2" xfId="5250"/>
    <cellStyle name="一般 8 5 7 3" xfId="6457"/>
    <cellStyle name="一般 8 5 8" xfId="3500"/>
    <cellStyle name="一般 8 5 8 2" xfId="5365"/>
    <cellStyle name="一般 8 5 8 3" xfId="6458"/>
    <cellStyle name="一般 8 5 9" xfId="3615"/>
    <cellStyle name="一般 8 6" xfId="294"/>
    <cellStyle name="一般 8 6 10" xfId="6459"/>
    <cellStyle name="一般 8 6 2" xfId="2297"/>
    <cellStyle name="一般 8 6 2 2" xfId="4178"/>
    <cellStyle name="一般 8 6 2 3" xfId="6460"/>
    <cellStyle name="一般 8 6 3" xfId="2404"/>
    <cellStyle name="一般 8 6 3 2" xfId="4285"/>
    <cellStyle name="一般 8 6 3 3" xfId="6461"/>
    <cellStyle name="一般 8 6 4" xfId="2574"/>
    <cellStyle name="一般 8 6 4 2" xfId="4440"/>
    <cellStyle name="一般 8 6 4 3" xfId="6462"/>
    <cellStyle name="一般 8 6 5" xfId="2690"/>
    <cellStyle name="一般 8 6 5 2" xfId="4555"/>
    <cellStyle name="一般 8 6 5 3" xfId="6463"/>
    <cellStyle name="一般 8 6 6" xfId="3278"/>
    <cellStyle name="一般 8 6 6 2" xfId="5143"/>
    <cellStyle name="一般 8 6 6 3" xfId="6464"/>
    <cellStyle name="一般 8 6 7" xfId="3393"/>
    <cellStyle name="一般 8 6 7 2" xfId="5258"/>
    <cellStyle name="一般 8 6 7 3" xfId="6465"/>
    <cellStyle name="一般 8 6 8" xfId="3508"/>
    <cellStyle name="一般 8 6 8 2" xfId="5373"/>
    <cellStyle name="一般 8 6 8 3" xfId="6466"/>
    <cellStyle name="一般 8 6 9" xfId="3623"/>
    <cellStyle name="一般 8 7" xfId="359"/>
    <cellStyle name="一般 8 7 10" xfId="6467"/>
    <cellStyle name="一般 8 7 2" xfId="2316"/>
    <cellStyle name="一般 8 7 2 2" xfId="4197"/>
    <cellStyle name="一般 8 7 2 3" xfId="6468"/>
    <cellStyle name="一般 8 7 3" xfId="2428"/>
    <cellStyle name="一般 8 7 3 2" xfId="4309"/>
    <cellStyle name="一般 8 7 3 3" xfId="6469"/>
    <cellStyle name="一般 8 7 4" xfId="2598"/>
    <cellStyle name="一般 8 7 4 2" xfId="4464"/>
    <cellStyle name="一般 8 7 4 3" xfId="6470"/>
    <cellStyle name="一般 8 7 5" xfId="2714"/>
    <cellStyle name="一般 8 7 5 2" xfId="4579"/>
    <cellStyle name="一般 8 7 5 3" xfId="6471"/>
    <cellStyle name="一般 8 7 6" xfId="3302"/>
    <cellStyle name="一般 8 7 6 2" xfId="5167"/>
    <cellStyle name="一般 8 7 6 3" xfId="6472"/>
    <cellStyle name="一般 8 7 7" xfId="3417"/>
    <cellStyle name="一般 8 7 7 2" xfId="5282"/>
    <cellStyle name="一般 8 7 7 3" xfId="6473"/>
    <cellStyle name="一般 8 7 8" xfId="3532"/>
    <cellStyle name="一般 8 7 8 2" xfId="5397"/>
    <cellStyle name="一般 8 7 8 3" xfId="6474"/>
    <cellStyle name="一般 8 7 9" xfId="3647"/>
    <cellStyle name="一般 8 8" xfId="367"/>
    <cellStyle name="一般 8 8 10" xfId="6475"/>
    <cellStyle name="一般 8 8 2" xfId="2324"/>
    <cellStyle name="一般 8 8 2 2" xfId="4205"/>
    <cellStyle name="一般 8 8 2 3" xfId="6476"/>
    <cellStyle name="一般 8 8 3" xfId="2436"/>
    <cellStyle name="一般 8 8 3 2" xfId="4317"/>
    <cellStyle name="一般 8 8 3 3" xfId="6477"/>
    <cellStyle name="一般 8 8 4" xfId="2606"/>
    <cellStyle name="一般 8 8 4 2" xfId="4472"/>
    <cellStyle name="一般 8 8 4 3" xfId="6478"/>
    <cellStyle name="一般 8 8 5" xfId="2722"/>
    <cellStyle name="一般 8 8 5 2" xfId="4587"/>
    <cellStyle name="一般 8 8 5 3" xfId="6479"/>
    <cellStyle name="一般 8 8 6" xfId="3310"/>
    <cellStyle name="一般 8 8 6 2" xfId="5175"/>
    <cellStyle name="一般 8 8 6 3" xfId="6480"/>
    <cellStyle name="一般 8 8 7" xfId="3425"/>
    <cellStyle name="一般 8 8 7 2" xfId="5290"/>
    <cellStyle name="一般 8 8 7 3" xfId="6481"/>
    <cellStyle name="一般 8 8 8" xfId="3540"/>
    <cellStyle name="一般 8 8 8 2" xfId="5405"/>
    <cellStyle name="一般 8 8 8 3" xfId="6482"/>
    <cellStyle name="一般 8 8 9" xfId="3655"/>
    <cellStyle name="一般 8 9" xfId="378"/>
    <cellStyle name="一般 8 9 2" xfId="2444"/>
    <cellStyle name="一般 8 9 2 2" xfId="4325"/>
    <cellStyle name="一般 8 9 2 3" xfId="6484"/>
    <cellStyle name="一般 8 9 3" xfId="2733"/>
    <cellStyle name="一般 8 9 3 2" xfId="4598"/>
    <cellStyle name="一般 8 9 3 3" xfId="6485"/>
    <cellStyle name="一般 8 9 4" xfId="3666"/>
    <cellStyle name="一般 8 9 5" xfId="6483"/>
    <cellStyle name="一般 9" xfId="173"/>
    <cellStyle name="一般 9 10" xfId="2337"/>
    <cellStyle name="一般 9 10 2" xfId="4218"/>
    <cellStyle name="一般 9 10 3" xfId="6487"/>
    <cellStyle name="一般 9 11" xfId="2507"/>
    <cellStyle name="一般 9 11 2" xfId="4373"/>
    <cellStyle name="一般 9 11 3" xfId="6488"/>
    <cellStyle name="一般 9 12" xfId="2623"/>
    <cellStyle name="一般 9 12 2" xfId="4488"/>
    <cellStyle name="一般 9 12 3" xfId="6489"/>
    <cellStyle name="一般 9 13" xfId="3216"/>
    <cellStyle name="一般 9 13 2" xfId="5081"/>
    <cellStyle name="一般 9 13 3" xfId="6490"/>
    <cellStyle name="一般 9 14" xfId="3326"/>
    <cellStyle name="一般 9 14 2" xfId="5191"/>
    <cellStyle name="一般 9 14 3" xfId="6491"/>
    <cellStyle name="一般 9 15" xfId="3441"/>
    <cellStyle name="一般 9 15 2" xfId="5306"/>
    <cellStyle name="一般 9 15 3" xfId="6492"/>
    <cellStyle name="一般 9 16" xfId="3549"/>
    <cellStyle name="一般 9 17" xfId="6486"/>
    <cellStyle name="一般 9 2" xfId="186"/>
    <cellStyle name="一般 9 2 10" xfId="3451"/>
    <cellStyle name="一般 9 2 10 2" xfId="5316"/>
    <cellStyle name="一般 9 2 10 3" xfId="6494"/>
    <cellStyle name="一般 9 2 11" xfId="3556"/>
    <cellStyle name="一般 9 2 12" xfId="6493"/>
    <cellStyle name="一般 9 2 2" xfId="235"/>
    <cellStyle name="一般 9 2 2 10" xfId="6495"/>
    <cellStyle name="一般 9 2 2 2" xfId="865"/>
    <cellStyle name="一般 9 2 2 2 2" xfId="2486"/>
    <cellStyle name="一般 9 2 2 2 3" xfId="2275"/>
    <cellStyle name="一般 9 2 2 2 3 2" xfId="4156"/>
    <cellStyle name="一般 9 2 2 2 3 3" xfId="6496"/>
    <cellStyle name="一般 9 2 2 3" xfId="2371"/>
    <cellStyle name="一般 9 2 2 3 2" xfId="4252"/>
    <cellStyle name="一般 9 2 2 3 3" xfId="6497"/>
    <cellStyle name="一般 9 2 2 4" xfId="2541"/>
    <cellStyle name="一般 9 2 2 4 2" xfId="4407"/>
    <cellStyle name="一般 9 2 2 4 3" xfId="6498"/>
    <cellStyle name="一般 9 2 2 5" xfId="2657"/>
    <cellStyle name="一般 9 2 2 5 2" xfId="4522"/>
    <cellStyle name="一般 9 2 2 5 3" xfId="6499"/>
    <cellStyle name="一般 9 2 2 6" xfId="3250"/>
    <cellStyle name="一般 9 2 2 6 2" xfId="5115"/>
    <cellStyle name="一般 9 2 2 6 3" xfId="6500"/>
    <cellStyle name="一般 9 2 2 7" xfId="3360"/>
    <cellStyle name="一般 9 2 2 7 2" xfId="5225"/>
    <cellStyle name="一般 9 2 2 7 3" xfId="6501"/>
    <cellStyle name="一般 9 2 2 8" xfId="3475"/>
    <cellStyle name="一般 9 2 2 8 2" xfId="5340"/>
    <cellStyle name="一般 9 2 2 8 3" xfId="6502"/>
    <cellStyle name="一般 9 2 2 9" xfId="3590"/>
    <cellStyle name="一般 9 2 3" xfId="314"/>
    <cellStyle name="一般 9 2 3 10" xfId="6503"/>
    <cellStyle name="一般 9 2 3 2" xfId="2309"/>
    <cellStyle name="一般 9 2 3 2 2" xfId="4190"/>
    <cellStyle name="一般 9 2 3 2 3" xfId="6504"/>
    <cellStyle name="一般 9 2 3 3" xfId="2420"/>
    <cellStyle name="一般 9 2 3 3 2" xfId="4301"/>
    <cellStyle name="一般 9 2 3 3 3" xfId="6505"/>
    <cellStyle name="一般 9 2 3 4" xfId="2590"/>
    <cellStyle name="一般 9 2 3 4 2" xfId="4456"/>
    <cellStyle name="一般 9 2 3 4 3" xfId="6506"/>
    <cellStyle name="一般 9 2 3 5" xfId="2706"/>
    <cellStyle name="一般 9 2 3 5 2" xfId="4571"/>
    <cellStyle name="一般 9 2 3 5 3" xfId="6507"/>
    <cellStyle name="一般 9 2 3 6" xfId="3294"/>
    <cellStyle name="一般 9 2 3 6 2" xfId="5159"/>
    <cellStyle name="一般 9 2 3 6 3" xfId="6508"/>
    <cellStyle name="一般 9 2 3 7" xfId="3409"/>
    <cellStyle name="一般 9 2 3 7 2" xfId="5274"/>
    <cellStyle name="一般 9 2 3 7 3" xfId="6509"/>
    <cellStyle name="一般 9 2 3 8" xfId="3524"/>
    <cellStyle name="一般 9 2 3 8 2" xfId="5389"/>
    <cellStyle name="一般 9 2 3 8 3" xfId="6510"/>
    <cellStyle name="一般 9 2 3 9" xfId="3639"/>
    <cellStyle name="一般 9 2 4" xfId="864"/>
    <cellStyle name="一般 9 2 4 2" xfId="2485"/>
    <cellStyle name="一般 9 2 4 2 2" xfId="4355"/>
    <cellStyle name="一般 9 2 4 2 3" xfId="6512"/>
    <cellStyle name="一般 9 2 4 3" xfId="2910"/>
    <cellStyle name="一般 9 2 4 3 2" xfId="4775"/>
    <cellStyle name="一般 9 2 4 3 3" xfId="6513"/>
    <cellStyle name="一般 9 2 4 4" xfId="3843"/>
    <cellStyle name="一般 9 2 4 5" xfId="6511"/>
    <cellStyle name="一般 9 2 5" xfId="2347"/>
    <cellStyle name="一般 9 2 5 2" xfId="4228"/>
    <cellStyle name="一般 9 2 5 3" xfId="6514"/>
    <cellStyle name="一般 9 2 6" xfId="2517"/>
    <cellStyle name="一般 9 2 6 2" xfId="4383"/>
    <cellStyle name="一般 9 2 6 3" xfId="6515"/>
    <cellStyle name="一般 9 2 7" xfId="2633"/>
    <cellStyle name="一般 9 2 7 2" xfId="4498"/>
    <cellStyle name="一般 9 2 7 3" xfId="6516"/>
    <cellStyle name="一般 9 2 8" xfId="3226"/>
    <cellStyle name="一般 9 2 8 2" xfId="5091"/>
    <cellStyle name="一般 9 2 8 3" xfId="6517"/>
    <cellStyle name="一般 9 2 9" xfId="3336"/>
    <cellStyle name="一般 9 2 9 2" xfId="5201"/>
    <cellStyle name="一般 9 2 9 3" xfId="6518"/>
    <cellStyle name="一般 9 3" xfId="225"/>
    <cellStyle name="一般 9 3 10" xfId="3580"/>
    <cellStyle name="一般 9 3 11" xfId="6519"/>
    <cellStyle name="一般 9 3 2" xfId="867"/>
    <cellStyle name="一般 9 3 2 2" xfId="2487"/>
    <cellStyle name="一般 9 3 2 3" xfId="2267"/>
    <cellStyle name="一般 9 3 2 3 2" xfId="4148"/>
    <cellStyle name="一般 9 3 2 3 3" xfId="6520"/>
    <cellStyle name="一般 9 3 3" xfId="866"/>
    <cellStyle name="一般 9 3 3 2" xfId="2911"/>
    <cellStyle name="一般 9 3 3 2 2" xfId="4776"/>
    <cellStyle name="一般 9 3 3 2 3" xfId="6522"/>
    <cellStyle name="一般 9 3 3 3" xfId="3844"/>
    <cellStyle name="一般 9 3 3 4" xfId="6521"/>
    <cellStyle name="一般 9 3 4" xfId="2361"/>
    <cellStyle name="一般 9 3 4 2" xfId="4242"/>
    <cellStyle name="一般 9 3 4 3" xfId="6523"/>
    <cellStyle name="一般 9 3 5" xfId="2531"/>
    <cellStyle name="一般 9 3 5 2" xfId="4397"/>
    <cellStyle name="一般 9 3 5 3" xfId="6524"/>
    <cellStyle name="一般 9 3 6" xfId="2647"/>
    <cellStyle name="一般 9 3 6 2" xfId="4512"/>
    <cellStyle name="一般 9 3 6 3" xfId="6525"/>
    <cellStyle name="一般 9 3 7" xfId="3240"/>
    <cellStyle name="一般 9 3 7 2" xfId="5105"/>
    <cellStyle name="一般 9 3 7 3" xfId="6526"/>
    <cellStyle name="一般 9 3 8" xfId="3350"/>
    <cellStyle name="一般 9 3 8 2" xfId="5215"/>
    <cellStyle name="一般 9 3 8 3" xfId="6527"/>
    <cellStyle name="一般 9 3 9" xfId="3465"/>
    <cellStyle name="一般 9 3 9 2" xfId="5330"/>
    <cellStyle name="一般 9 3 9 3" xfId="6528"/>
    <cellStyle name="一般 9 4" xfId="249"/>
    <cellStyle name="一般 9 4 10" xfId="3374"/>
    <cellStyle name="一般 9 4 10 2" xfId="5239"/>
    <cellStyle name="一般 9 4 10 3" xfId="6530"/>
    <cellStyle name="一般 9 4 11" xfId="3489"/>
    <cellStyle name="一般 9 4 11 2" xfId="5354"/>
    <cellStyle name="一般 9 4 11 3" xfId="6531"/>
    <cellStyle name="一般 9 4 12" xfId="3604"/>
    <cellStyle name="一般 9 4 13" xfId="6529"/>
    <cellStyle name="一般 9 4 2" xfId="869"/>
    <cellStyle name="一般 9 4 2 2" xfId="870"/>
    <cellStyle name="一般 9 4 2 2 2" xfId="2914"/>
    <cellStyle name="一般 9 4 2 2 2 2" xfId="4779"/>
    <cellStyle name="一般 9 4 2 2 2 3" xfId="6534"/>
    <cellStyle name="一般 9 4 2 2 3" xfId="3847"/>
    <cellStyle name="一般 9 4 2 2 4" xfId="6533"/>
    <cellStyle name="一般 9 4 2 3" xfId="2488"/>
    <cellStyle name="一般 9 4 2 3 2" xfId="4356"/>
    <cellStyle name="一般 9 4 2 3 3" xfId="6535"/>
    <cellStyle name="一般 9 4 2 4" xfId="2913"/>
    <cellStyle name="一般 9 4 2 4 2" xfId="4778"/>
    <cellStyle name="一般 9 4 2 4 3" xfId="6536"/>
    <cellStyle name="一般 9 4 2 5" xfId="3846"/>
    <cellStyle name="一般 9 4 2 6" xfId="6532"/>
    <cellStyle name="一般 9 4 3" xfId="871"/>
    <cellStyle name="一般 9 4 3 2" xfId="2915"/>
    <cellStyle name="一般 9 4 3 2 2" xfId="4780"/>
    <cellStyle name="一般 9 4 3 2 3" xfId="6538"/>
    <cellStyle name="一般 9 4 3 3" xfId="3848"/>
    <cellStyle name="一般 9 4 3 4" xfId="6537"/>
    <cellStyle name="一般 9 4 4" xfId="872"/>
    <cellStyle name="一般 9 4 4 2" xfId="2916"/>
    <cellStyle name="一般 9 4 4 2 2" xfId="4781"/>
    <cellStyle name="一般 9 4 4 2 3" xfId="6540"/>
    <cellStyle name="一般 9 4 4 3" xfId="3849"/>
    <cellStyle name="一般 9 4 4 4" xfId="6539"/>
    <cellStyle name="一般 9 4 5" xfId="868"/>
    <cellStyle name="一般 9 4 5 2" xfId="2912"/>
    <cellStyle name="一般 9 4 5 2 2" xfId="4777"/>
    <cellStyle name="一般 9 4 5 2 3" xfId="6542"/>
    <cellStyle name="一般 9 4 5 3" xfId="3845"/>
    <cellStyle name="一般 9 4 5 4" xfId="6541"/>
    <cellStyle name="一般 9 4 6" xfId="2385"/>
    <cellStyle name="一般 9 4 6 2" xfId="4266"/>
    <cellStyle name="一般 9 4 6 3" xfId="6543"/>
    <cellStyle name="一般 9 4 7" xfId="2555"/>
    <cellStyle name="一般 9 4 7 2" xfId="4421"/>
    <cellStyle name="一般 9 4 7 3" xfId="6544"/>
    <cellStyle name="一般 9 4 8" xfId="2671"/>
    <cellStyle name="一般 9 4 8 2" xfId="4536"/>
    <cellStyle name="一般 9 4 8 3" xfId="6545"/>
    <cellStyle name="一般 9 4 9" xfId="3259"/>
    <cellStyle name="一般 9 4 9 2" xfId="5124"/>
    <cellStyle name="一般 9 4 9 3" xfId="6546"/>
    <cellStyle name="一般 9 5" xfId="304"/>
    <cellStyle name="一般 9 5 10" xfId="3399"/>
    <cellStyle name="一般 9 5 10 2" xfId="5264"/>
    <cellStyle name="一般 9 5 10 3" xfId="6548"/>
    <cellStyle name="一般 9 5 11" xfId="3514"/>
    <cellStyle name="一般 9 5 11 2" xfId="5379"/>
    <cellStyle name="一般 9 5 11 3" xfId="6549"/>
    <cellStyle name="一般 9 5 12" xfId="3629"/>
    <cellStyle name="一般 9 5 13" xfId="6547"/>
    <cellStyle name="一般 9 5 2" xfId="874"/>
    <cellStyle name="一般 9 5 2 2" xfId="875"/>
    <cellStyle name="一般 9 5 2 2 2" xfId="2919"/>
    <cellStyle name="一般 9 5 2 2 2 2" xfId="4784"/>
    <cellStyle name="一般 9 5 2 2 2 3" xfId="6552"/>
    <cellStyle name="一般 9 5 2 2 3" xfId="3852"/>
    <cellStyle name="一般 9 5 2 2 4" xfId="6551"/>
    <cellStyle name="一般 9 5 2 3" xfId="2489"/>
    <cellStyle name="一般 9 5 2 3 2" xfId="4357"/>
    <cellStyle name="一般 9 5 2 3 3" xfId="6553"/>
    <cellStyle name="一般 9 5 2 4" xfId="2918"/>
    <cellStyle name="一般 9 5 2 4 2" xfId="4783"/>
    <cellStyle name="一般 9 5 2 4 3" xfId="6554"/>
    <cellStyle name="一般 9 5 2 5" xfId="3851"/>
    <cellStyle name="一般 9 5 2 6" xfId="6550"/>
    <cellStyle name="一般 9 5 3" xfId="876"/>
    <cellStyle name="一般 9 5 3 2" xfId="2920"/>
    <cellStyle name="一般 9 5 3 2 2" xfId="4785"/>
    <cellStyle name="一般 9 5 3 2 3" xfId="6556"/>
    <cellStyle name="一般 9 5 3 3" xfId="3853"/>
    <cellStyle name="一般 9 5 3 4" xfId="6555"/>
    <cellStyle name="一般 9 5 4" xfId="877"/>
    <cellStyle name="一般 9 5 4 2" xfId="2921"/>
    <cellStyle name="一般 9 5 4 2 2" xfId="4786"/>
    <cellStyle name="一般 9 5 4 2 3" xfId="6558"/>
    <cellStyle name="一般 9 5 4 3" xfId="3854"/>
    <cellStyle name="一般 9 5 4 4" xfId="6557"/>
    <cellStyle name="一般 9 5 5" xfId="873"/>
    <cellStyle name="一般 9 5 5 2" xfId="2917"/>
    <cellStyle name="一般 9 5 5 2 2" xfId="4782"/>
    <cellStyle name="一般 9 5 5 2 3" xfId="6560"/>
    <cellStyle name="一般 9 5 5 3" xfId="3850"/>
    <cellStyle name="一般 9 5 5 4" xfId="6559"/>
    <cellStyle name="一般 9 5 6" xfId="2410"/>
    <cellStyle name="一般 9 5 6 2" xfId="4291"/>
    <cellStyle name="一般 9 5 6 3" xfId="6561"/>
    <cellStyle name="一般 9 5 7" xfId="2580"/>
    <cellStyle name="一般 9 5 7 2" xfId="4446"/>
    <cellStyle name="一般 9 5 7 3" xfId="6562"/>
    <cellStyle name="一般 9 5 8" xfId="2696"/>
    <cellStyle name="一般 9 5 8 2" xfId="4561"/>
    <cellStyle name="一般 9 5 8 3" xfId="6563"/>
    <cellStyle name="一般 9 5 9" xfId="3284"/>
    <cellStyle name="一般 9 5 9 2" xfId="5149"/>
    <cellStyle name="一般 9 5 9 3" xfId="6564"/>
    <cellStyle name="一般 9 6" xfId="878"/>
    <cellStyle name="一般 9 6 2" xfId="2490"/>
    <cellStyle name="一般 9 6 3" xfId="2256"/>
    <cellStyle name="一般 9 6 3 2" xfId="4137"/>
    <cellStyle name="一般 9 6 3 3" xfId="6565"/>
    <cellStyle name="一般 9 7" xfId="879"/>
    <cellStyle name="一般 9 7 2" xfId="880"/>
    <cellStyle name="一般 9 7 2 2" xfId="2923"/>
    <cellStyle name="一般 9 7 2 2 2" xfId="4788"/>
    <cellStyle name="一般 9 7 2 2 3" xfId="6568"/>
    <cellStyle name="一般 9 7 2 3" xfId="3856"/>
    <cellStyle name="一般 9 7 2 4" xfId="6567"/>
    <cellStyle name="一般 9 7 3" xfId="2922"/>
    <cellStyle name="一般 9 7 3 2" xfId="4787"/>
    <cellStyle name="一般 9 7 3 3" xfId="6569"/>
    <cellStyle name="一般 9 7 4" xfId="3855"/>
    <cellStyle name="一般 9 7 5" xfId="6566"/>
    <cellStyle name="一般 9 8" xfId="881"/>
    <cellStyle name="一般 9 8 2" xfId="2924"/>
    <cellStyle name="一般 9 8 2 2" xfId="4789"/>
    <cellStyle name="一般 9 8 2 3" xfId="6571"/>
    <cellStyle name="一般 9 8 3" xfId="3857"/>
    <cellStyle name="一般 9 8 4" xfId="6570"/>
    <cellStyle name="一般 9 9" xfId="376"/>
    <cellStyle name="一般 9 9 2" xfId="2731"/>
    <cellStyle name="一般 9 9 2 2" xfId="4596"/>
    <cellStyle name="一般 9 9 2 3" xfId="6573"/>
    <cellStyle name="一般 9 9 3" xfId="3664"/>
    <cellStyle name="一般 9 9 4" xfId="6572"/>
    <cellStyle name="一般_100年度積欠固定資產相關擴充明細表 (1)" xfId="1"/>
    <cellStyle name="一般_91單位預算表" xfId="2"/>
    <cellStyle name="一般_91積欠工資墊償基金預算-1" xfId="3"/>
    <cellStyle name="一般_99附屬單位預算(營業部分)-佩虹" xfId="8"/>
    <cellStyle name="一般_99積欠墊償資產折舊明細表" xfId="4"/>
    <cellStyle name="一般_目錄" xfId="176"/>
    <cellStyle name="一般_國保101行政經費彙計表" xfId="9"/>
    <cellStyle name="一般_單位預算表" xfId="5"/>
    <cellStyle name="千分位" xfId="6" builtinId="3"/>
    <cellStyle name="千分位 10" xfId="203"/>
    <cellStyle name="千分位 11" xfId="106"/>
    <cellStyle name="千分位 11 10" xfId="375"/>
    <cellStyle name="千分位 11 10 2" xfId="2442"/>
    <cellStyle name="千分位 11 10 2 2" xfId="4323"/>
    <cellStyle name="千分位 11 10 2 3" xfId="6576"/>
    <cellStyle name="千分位 11 10 3" xfId="2730"/>
    <cellStyle name="千分位 11 10 3 2" xfId="4595"/>
    <cellStyle name="千分位 11 10 3 3" xfId="6577"/>
    <cellStyle name="千分位 11 10 4" xfId="3663"/>
    <cellStyle name="千分位 11 10 5" xfId="6575"/>
    <cellStyle name="千分位 11 11" xfId="2331"/>
    <cellStyle name="千分位 11 11 2" xfId="4212"/>
    <cellStyle name="千分位 11 11 3" xfId="6578"/>
    <cellStyle name="千分位 11 12" xfId="2498"/>
    <cellStyle name="千分位 11 12 2" xfId="4364"/>
    <cellStyle name="千分位 11 12 3" xfId="6579"/>
    <cellStyle name="千分位 11 13" xfId="2614"/>
    <cellStyle name="千分位 11 13 2" xfId="4479"/>
    <cellStyle name="千分位 11 13 3" xfId="6580"/>
    <cellStyle name="千分位 11 14" xfId="3207"/>
    <cellStyle name="千分位 11 14 2" xfId="5072"/>
    <cellStyle name="千分位 11 14 3" xfId="6581"/>
    <cellStyle name="千分位 11 15" xfId="3317"/>
    <cellStyle name="千分位 11 15 2" xfId="5182"/>
    <cellStyle name="千分位 11 15 3" xfId="6582"/>
    <cellStyle name="千分位 11 16" xfId="3432"/>
    <cellStyle name="千分位 11 16 2" xfId="5297"/>
    <cellStyle name="千分位 11 16 3" xfId="6583"/>
    <cellStyle name="千分位 11 17" xfId="3547"/>
    <cellStyle name="千分位 11 18" xfId="6574"/>
    <cellStyle name="千分位 11 2" xfId="107"/>
    <cellStyle name="千分位 11 3" xfId="184"/>
    <cellStyle name="千分位 11 3 10" xfId="3449"/>
    <cellStyle name="千分位 11 3 10 2" xfId="5314"/>
    <cellStyle name="千分位 11 3 10 3" xfId="6585"/>
    <cellStyle name="千分位 11 3 11" xfId="3554"/>
    <cellStyle name="千分位 11 3 12" xfId="6584"/>
    <cellStyle name="千分位 11 3 2" xfId="233"/>
    <cellStyle name="千分位 11 3 2 10" xfId="6586"/>
    <cellStyle name="千分位 11 3 2 2" xfId="2273"/>
    <cellStyle name="千分位 11 3 2 2 2" xfId="4154"/>
    <cellStyle name="千分位 11 3 2 2 3" xfId="6587"/>
    <cellStyle name="千分位 11 3 2 3" xfId="2369"/>
    <cellStyle name="千分位 11 3 2 3 2" xfId="4250"/>
    <cellStyle name="千分位 11 3 2 3 3" xfId="6588"/>
    <cellStyle name="千分位 11 3 2 4" xfId="2539"/>
    <cellStyle name="千分位 11 3 2 4 2" xfId="4405"/>
    <cellStyle name="千分位 11 3 2 4 3" xfId="6589"/>
    <cellStyle name="千分位 11 3 2 5" xfId="2655"/>
    <cellStyle name="千分位 11 3 2 5 2" xfId="4520"/>
    <cellStyle name="千分位 11 3 2 5 3" xfId="6590"/>
    <cellStyle name="千分位 11 3 2 6" xfId="3248"/>
    <cellStyle name="千分位 11 3 2 6 2" xfId="5113"/>
    <cellStyle name="千分位 11 3 2 6 3" xfId="6591"/>
    <cellStyle name="千分位 11 3 2 7" xfId="3358"/>
    <cellStyle name="千分位 11 3 2 7 2" xfId="5223"/>
    <cellStyle name="千分位 11 3 2 7 3" xfId="6592"/>
    <cellStyle name="千分位 11 3 2 8" xfId="3473"/>
    <cellStyle name="千分位 11 3 2 8 2" xfId="5338"/>
    <cellStyle name="千分位 11 3 2 8 3" xfId="6593"/>
    <cellStyle name="千分位 11 3 2 9" xfId="3588"/>
    <cellStyle name="千分位 11 3 3" xfId="312"/>
    <cellStyle name="千分位 11 3 3 10" xfId="6594"/>
    <cellStyle name="千分位 11 3 3 2" xfId="2307"/>
    <cellStyle name="千分位 11 3 3 2 2" xfId="4188"/>
    <cellStyle name="千分位 11 3 3 2 3" xfId="6595"/>
    <cellStyle name="千分位 11 3 3 3" xfId="2418"/>
    <cellStyle name="千分位 11 3 3 3 2" xfId="4299"/>
    <cellStyle name="千分位 11 3 3 3 3" xfId="6596"/>
    <cellStyle name="千分位 11 3 3 4" xfId="2588"/>
    <cellStyle name="千分位 11 3 3 4 2" xfId="4454"/>
    <cellStyle name="千分位 11 3 3 4 3" xfId="6597"/>
    <cellStyle name="千分位 11 3 3 5" xfId="2704"/>
    <cellStyle name="千分位 11 3 3 5 2" xfId="4569"/>
    <cellStyle name="千分位 11 3 3 5 3" xfId="6598"/>
    <cellStyle name="千分位 11 3 3 6" xfId="3292"/>
    <cellStyle name="千分位 11 3 3 6 2" xfId="5157"/>
    <cellStyle name="千分位 11 3 3 6 3" xfId="6599"/>
    <cellStyle name="千分位 11 3 3 7" xfId="3407"/>
    <cellStyle name="千分位 11 3 3 7 2" xfId="5272"/>
    <cellStyle name="千分位 11 3 3 7 3" xfId="6600"/>
    <cellStyle name="千分位 11 3 3 8" xfId="3522"/>
    <cellStyle name="千分位 11 3 3 8 2" xfId="5387"/>
    <cellStyle name="千分位 11 3 3 8 3" xfId="6601"/>
    <cellStyle name="千分位 11 3 3 9" xfId="3637"/>
    <cellStyle name="千分位 11 3 4" xfId="2246"/>
    <cellStyle name="千分位 11 3 4 2" xfId="2493"/>
    <cellStyle name="千分位 11 3 4 2 2" xfId="4359"/>
    <cellStyle name="千分位 11 3 4 2 3" xfId="6603"/>
    <cellStyle name="千分位 11 3 4 3" xfId="3199"/>
    <cellStyle name="千分位 11 3 4 3 2" xfId="5064"/>
    <cellStyle name="千分位 11 3 4 3 3" xfId="6604"/>
    <cellStyle name="千分位 11 3 4 4" xfId="4132"/>
    <cellStyle name="千分位 11 3 4 5" xfId="6602"/>
    <cellStyle name="千分位 11 3 5" xfId="2345"/>
    <cellStyle name="千分位 11 3 5 2" xfId="4226"/>
    <cellStyle name="千分位 11 3 5 3" xfId="6605"/>
    <cellStyle name="千分位 11 3 6" xfId="2515"/>
    <cellStyle name="千分位 11 3 6 2" xfId="4381"/>
    <cellStyle name="千分位 11 3 6 3" xfId="6606"/>
    <cellStyle name="千分位 11 3 7" xfId="2631"/>
    <cellStyle name="千分位 11 3 7 2" xfId="4496"/>
    <cellStyle name="千分位 11 3 7 3" xfId="6607"/>
    <cellStyle name="千分位 11 3 8" xfId="3224"/>
    <cellStyle name="千分位 11 3 8 2" xfId="5089"/>
    <cellStyle name="千分位 11 3 8 3" xfId="6608"/>
    <cellStyle name="千分位 11 3 9" xfId="3334"/>
    <cellStyle name="千分位 11 3 9 2" xfId="5199"/>
    <cellStyle name="千分位 11 3 9 3" xfId="6609"/>
    <cellStyle name="千分位 11 4" xfId="216"/>
    <cellStyle name="千分位 11 4 10" xfId="6610"/>
    <cellStyle name="千分位 11 4 2" xfId="2262"/>
    <cellStyle name="千分位 11 4 2 2" xfId="4143"/>
    <cellStyle name="千分位 11 4 2 3" xfId="6611"/>
    <cellStyle name="千分位 11 4 3" xfId="2352"/>
    <cellStyle name="千分位 11 4 3 2" xfId="4233"/>
    <cellStyle name="千分位 11 4 3 3" xfId="6612"/>
    <cellStyle name="千分位 11 4 4" xfId="2522"/>
    <cellStyle name="千分位 11 4 4 2" xfId="4388"/>
    <cellStyle name="千分位 11 4 4 3" xfId="6613"/>
    <cellStyle name="千分位 11 4 5" xfId="2638"/>
    <cellStyle name="千分位 11 4 5 2" xfId="4503"/>
    <cellStyle name="千分位 11 4 5 3" xfId="6614"/>
    <cellStyle name="千分位 11 4 6" xfId="3231"/>
    <cellStyle name="千分位 11 4 6 2" xfId="5096"/>
    <cellStyle name="千分位 11 4 6 3" xfId="6615"/>
    <cellStyle name="千分位 11 4 7" xfId="3341"/>
    <cellStyle name="千分位 11 4 7 2" xfId="5206"/>
    <cellStyle name="千分位 11 4 7 3" xfId="6616"/>
    <cellStyle name="千分位 11 4 8" xfId="3456"/>
    <cellStyle name="千分位 11 4 8 2" xfId="5321"/>
    <cellStyle name="千分位 11 4 8 3" xfId="6617"/>
    <cellStyle name="千分位 11 4 9" xfId="3571"/>
    <cellStyle name="千分位 11 5" xfId="240"/>
    <cellStyle name="千分位 11 5 10" xfId="6618"/>
    <cellStyle name="千分位 11 5 2" xfId="2278"/>
    <cellStyle name="千分位 11 5 2 2" xfId="4159"/>
    <cellStyle name="千分位 11 5 2 3" xfId="6619"/>
    <cellStyle name="千分位 11 5 3" xfId="2376"/>
    <cellStyle name="千分位 11 5 3 2" xfId="4257"/>
    <cellStyle name="千分位 11 5 3 3" xfId="6620"/>
    <cellStyle name="千分位 11 5 4" xfId="2546"/>
    <cellStyle name="千分位 11 5 4 2" xfId="4412"/>
    <cellStyle name="千分位 11 5 4 3" xfId="6621"/>
    <cellStyle name="千分位 11 5 5" xfId="2662"/>
    <cellStyle name="千分位 11 5 5 2" xfId="4527"/>
    <cellStyle name="千分位 11 5 5 3" xfId="6622"/>
    <cellStyle name="千分位 11 5 6" xfId="3251"/>
    <cellStyle name="千分位 11 5 6 2" xfId="5116"/>
    <cellStyle name="千分位 11 5 6 3" xfId="6623"/>
    <cellStyle name="千分位 11 5 7" xfId="3365"/>
    <cellStyle name="千分位 11 5 7 2" xfId="5230"/>
    <cellStyle name="千分位 11 5 7 3" xfId="6624"/>
    <cellStyle name="千分位 11 5 8" xfId="3480"/>
    <cellStyle name="千分位 11 5 8 2" xfId="5345"/>
    <cellStyle name="千分位 11 5 8 3" xfId="6625"/>
    <cellStyle name="千分位 11 5 9" xfId="3595"/>
    <cellStyle name="千分位 11 6" xfId="257"/>
    <cellStyle name="千分位 11 6 10" xfId="6626"/>
    <cellStyle name="千分位 11 6 2" xfId="2290"/>
    <cellStyle name="千分位 11 6 2 2" xfId="4171"/>
    <cellStyle name="千分位 11 6 2 3" xfId="6627"/>
    <cellStyle name="千分位 11 6 3" xfId="2393"/>
    <cellStyle name="千分位 11 6 3 2" xfId="4274"/>
    <cellStyle name="千分位 11 6 3 3" xfId="6628"/>
    <cellStyle name="千分位 11 6 4" xfId="2563"/>
    <cellStyle name="千分位 11 6 4 2" xfId="4429"/>
    <cellStyle name="千分位 11 6 4 3" xfId="6629"/>
    <cellStyle name="千分位 11 6 5" xfId="2679"/>
    <cellStyle name="千分位 11 6 5 2" xfId="4544"/>
    <cellStyle name="千分位 11 6 5 3" xfId="6630"/>
    <cellStyle name="千分位 11 6 6" xfId="3267"/>
    <cellStyle name="千分位 11 6 6 2" xfId="5132"/>
    <cellStyle name="千分位 11 6 6 3" xfId="6631"/>
    <cellStyle name="千分位 11 6 7" xfId="3382"/>
    <cellStyle name="千分位 11 6 7 2" xfId="5247"/>
    <cellStyle name="千分位 11 6 7 3" xfId="6632"/>
    <cellStyle name="千分位 11 6 8" xfId="3497"/>
    <cellStyle name="千分位 11 6 8 2" xfId="5362"/>
    <cellStyle name="千分位 11 6 8 3" xfId="6633"/>
    <cellStyle name="千分位 11 6 9" xfId="3612"/>
    <cellStyle name="千分位 11 7" xfId="287"/>
    <cellStyle name="千分位 11 7 10" xfId="6634"/>
    <cellStyle name="千分位 11 7 2" xfId="2294"/>
    <cellStyle name="千分位 11 7 2 2" xfId="4175"/>
    <cellStyle name="千分位 11 7 2 3" xfId="6635"/>
    <cellStyle name="千分位 11 7 3" xfId="2401"/>
    <cellStyle name="千分位 11 7 3 2" xfId="4282"/>
    <cellStyle name="千分位 11 7 3 3" xfId="6636"/>
    <cellStyle name="千分位 11 7 4" xfId="2571"/>
    <cellStyle name="千分位 11 7 4 2" xfId="4437"/>
    <cellStyle name="千分位 11 7 4 3" xfId="6637"/>
    <cellStyle name="千分位 11 7 5" xfId="2687"/>
    <cellStyle name="千分位 11 7 5 2" xfId="4552"/>
    <cellStyle name="千分位 11 7 5 3" xfId="6638"/>
    <cellStyle name="千分位 11 7 6" xfId="3275"/>
    <cellStyle name="千分位 11 7 6 2" xfId="5140"/>
    <cellStyle name="千分位 11 7 6 3" xfId="6639"/>
    <cellStyle name="千分位 11 7 7" xfId="3390"/>
    <cellStyle name="千分位 11 7 7 2" xfId="5255"/>
    <cellStyle name="千分位 11 7 7 3" xfId="6640"/>
    <cellStyle name="千分位 11 7 8" xfId="3505"/>
    <cellStyle name="千分位 11 7 8 2" xfId="5370"/>
    <cellStyle name="千分位 11 7 8 3" xfId="6641"/>
    <cellStyle name="千分位 11 7 9" xfId="3620"/>
    <cellStyle name="千分位 11 8" xfId="356"/>
    <cellStyle name="千分位 11 8 10" xfId="6642"/>
    <cellStyle name="千分位 11 8 2" xfId="2313"/>
    <cellStyle name="千分位 11 8 2 2" xfId="4194"/>
    <cellStyle name="千分位 11 8 2 3" xfId="6643"/>
    <cellStyle name="千分位 11 8 3" xfId="2425"/>
    <cellStyle name="千分位 11 8 3 2" xfId="4306"/>
    <cellStyle name="千分位 11 8 3 3" xfId="6644"/>
    <cellStyle name="千分位 11 8 4" xfId="2595"/>
    <cellStyle name="千分位 11 8 4 2" xfId="4461"/>
    <cellStyle name="千分位 11 8 4 3" xfId="6645"/>
    <cellStyle name="千分位 11 8 5" xfId="2711"/>
    <cellStyle name="千分位 11 8 5 2" xfId="4576"/>
    <cellStyle name="千分位 11 8 5 3" xfId="6646"/>
    <cellStyle name="千分位 11 8 6" xfId="3299"/>
    <cellStyle name="千分位 11 8 6 2" xfId="5164"/>
    <cellStyle name="千分位 11 8 6 3" xfId="6647"/>
    <cellStyle name="千分位 11 8 7" xfId="3414"/>
    <cellStyle name="千分位 11 8 7 2" xfId="5279"/>
    <cellStyle name="千分位 11 8 7 3" xfId="6648"/>
    <cellStyle name="千分位 11 8 8" xfId="3529"/>
    <cellStyle name="千分位 11 8 8 2" xfId="5394"/>
    <cellStyle name="千分位 11 8 8 3" xfId="6649"/>
    <cellStyle name="千分位 11 8 9" xfId="3644"/>
    <cellStyle name="千分位 11 9" xfId="364"/>
    <cellStyle name="千分位 11 9 10" xfId="6650"/>
    <cellStyle name="千分位 11 9 2" xfId="2321"/>
    <cellStyle name="千分位 11 9 2 2" xfId="4202"/>
    <cellStyle name="千分位 11 9 2 3" xfId="6651"/>
    <cellStyle name="千分位 11 9 3" xfId="2433"/>
    <cellStyle name="千分位 11 9 3 2" xfId="4314"/>
    <cellStyle name="千分位 11 9 3 3" xfId="6652"/>
    <cellStyle name="千分位 11 9 4" xfId="2603"/>
    <cellStyle name="千分位 11 9 4 2" xfId="4469"/>
    <cellStyle name="千分位 11 9 4 3" xfId="6653"/>
    <cellStyle name="千分位 11 9 5" xfId="2719"/>
    <cellStyle name="千分位 11 9 5 2" xfId="4584"/>
    <cellStyle name="千分位 11 9 5 3" xfId="6654"/>
    <cellStyle name="千分位 11 9 6" xfId="3307"/>
    <cellStyle name="千分位 11 9 6 2" xfId="5172"/>
    <cellStyle name="千分位 11 9 6 3" xfId="6655"/>
    <cellStyle name="千分位 11 9 7" xfId="3422"/>
    <cellStyle name="千分位 11 9 7 2" xfId="5287"/>
    <cellStyle name="千分位 11 9 7 3" xfId="6656"/>
    <cellStyle name="千分位 11 9 8" xfId="3537"/>
    <cellStyle name="千分位 11 9 8 2" xfId="5402"/>
    <cellStyle name="千分位 11 9 8 3" xfId="6657"/>
    <cellStyle name="千分位 11 9 9" xfId="3652"/>
    <cellStyle name="千分位 12" xfId="373"/>
    <cellStyle name="千分位 12 2" xfId="2728"/>
    <cellStyle name="千分位 12 2 2" xfId="4593"/>
    <cellStyle name="千分位 12 2 3" xfId="6659"/>
    <cellStyle name="千分位 12 3" xfId="3661"/>
    <cellStyle name="千分位 12 4" xfId="6658"/>
    <cellStyle name="千分位 2" xfId="108"/>
    <cellStyle name="千分位 2 2" xfId="109"/>
    <cellStyle name="千分位 2 2 2" xfId="110"/>
    <cellStyle name="千分位 2 2 2 2" xfId="111"/>
    <cellStyle name="千分位 2 2 2 3" xfId="882"/>
    <cellStyle name="千分位 2 2 2 4" xfId="883"/>
    <cellStyle name="千分位 2 2 3" xfId="112"/>
    <cellStyle name="千分位 2 2 4" xfId="884"/>
    <cellStyle name="千分位 2 2 5" xfId="2249"/>
    <cellStyle name="千分位 2 3" xfId="113"/>
    <cellStyle name="千分位 2 3 2" xfId="114"/>
    <cellStyle name="千分位 2 3 3" xfId="885"/>
    <cellStyle name="千分位 2 4" xfId="115"/>
    <cellStyle name="千分位 2 5" xfId="196"/>
    <cellStyle name="千分位 2 5 2" xfId="886"/>
    <cellStyle name="千分位 2 6" xfId="268"/>
    <cellStyle name="千分位 2 6 2" xfId="2247"/>
    <cellStyle name="千分位 2 6 3" xfId="2609"/>
    <cellStyle name="千分位 2 7" xfId="178"/>
    <cellStyle name="千分位 3" xfId="116"/>
    <cellStyle name="千分位 3 10" xfId="887"/>
    <cellStyle name="千分位 3 10 2" xfId="2925"/>
    <cellStyle name="千分位 3 10 2 2" xfId="4790"/>
    <cellStyle name="千分位 3 10 2 3" xfId="6661"/>
    <cellStyle name="千分位 3 10 3" xfId="3858"/>
    <cellStyle name="千分位 3 10 4" xfId="6660"/>
    <cellStyle name="千分位 3 16" xfId="204"/>
    <cellStyle name="千分位 3 16 10" xfId="3328"/>
    <cellStyle name="千分位 3 16 10 2" xfId="5193"/>
    <cellStyle name="千分位 3 16 10 3" xfId="6663"/>
    <cellStyle name="千分位 3 16 11" xfId="3443"/>
    <cellStyle name="千分位 3 16 11 2" xfId="5308"/>
    <cellStyle name="千分位 3 16 11 3" xfId="6664"/>
    <cellStyle name="千分位 3 16 12" xfId="3563"/>
    <cellStyle name="千分位 3 16 13" xfId="6662"/>
    <cellStyle name="千分位 3 16 2" xfId="227"/>
    <cellStyle name="千分位 3 16 2 10" xfId="6665"/>
    <cellStyle name="千分位 3 16 2 2" xfId="2269"/>
    <cellStyle name="千分位 3 16 2 2 2" xfId="4150"/>
    <cellStyle name="千分位 3 16 2 2 3" xfId="6666"/>
    <cellStyle name="千分位 3 16 2 3" xfId="2363"/>
    <cellStyle name="千分位 3 16 2 3 2" xfId="4244"/>
    <cellStyle name="千分位 3 16 2 3 3" xfId="6667"/>
    <cellStyle name="千分位 3 16 2 4" xfId="2533"/>
    <cellStyle name="千分位 3 16 2 4 2" xfId="4399"/>
    <cellStyle name="千分位 3 16 2 4 3" xfId="6668"/>
    <cellStyle name="千分位 3 16 2 5" xfId="2649"/>
    <cellStyle name="千分位 3 16 2 5 2" xfId="4514"/>
    <cellStyle name="千分位 3 16 2 5 3" xfId="6669"/>
    <cellStyle name="千分位 3 16 2 6" xfId="3242"/>
    <cellStyle name="千分位 3 16 2 6 2" xfId="5107"/>
    <cellStyle name="千分位 3 16 2 6 3" xfId="6670"/>
    <cellStyle name="千分位 3 16 2 7" xfId="3352"/>
    <cellStyle name="千分位 3 16 2 7 2" xfId="5217"/>
    <cellStyle name="千分位 3 16 2 7 3" xfId="6671"/>
    <cellStyle name="千分位 3 16 2 8" xfId="3467"/>
    <cellStyle name="千分位 3 16 2 8 2" xfId="5332"/>
    <cellStyle name="千分位 3 16 2 8 3" xfId="6672"/>
    <cellStyle name="千分位 3 16 2 9" xfId="3582"/>
    <cellStyle name="千分位 3 16 3" xfId="251"/>
    <cellStyle name="千分位 3 16 3 10" xfId="6673"/>
    <cellStyle name="千分位 3 16 3 2" xfId="2286"/>
    <cellStyle name="千分位 3 16 3 2 2" xfId="4167"/>
    <cellStyle name="千分位 3 16 3 2 3" xfId="6674"/>
    <cellStyle name="千分位 3 16 3 3" xfId="2387"/>
    <cellStyle name="千分位 3 16 3 3 2" xfId="4268"/>
    <cellStyle name="千分位 3 16 3 3 3" xfId="6675"/>
    <cellStyle name="千分位 3 16 3 4" xfId="2557"/>
    <cellStyle name="千分位 3 16 3 4 2" xfId="4423"/>
    <cellStyle name="千分位 3 16 3 4 3" xfId="6676"/>
    <cellStyle name="千分位 3 16 3 5" xfId="2673"/>
    <cellStyle name="千分位 3 16 3 5 2" xfId="4538"/>
    <cellStyle name="千分位 3 16 3 5 3" xfId="6677"/>
    <cellStyle name="千分位 3 16 3 6" xfId="3261"/>
    <cellStyle name="千分位 3 16 3 6 2" xfId="5126"/>
    <cellStyle name="千分位 3 16 3 6 3" xfId="6678"/>
    <cellStyle name="千分位 3 16 3 7" xfId="3376"/>
    <cellStyle name="千分位 3 16 3 7 2" xfId="5241"/>
    <cellStyle name="千分位 3 16 3 7 3" xfId="6679"/>
    <cellStyle name="千分位 3 16 3 8" xfId="3491"/>
    <cellStyle name="千分位 3 16 3 8 2" xfId="5356"/>
    <cellStyle name="千分位 3 16 3 8 3" xfId="6680"/>
    <cellStyle name="千分位 3 16 3 9" xfId="3606"/>
    <cellStyle name="千分位 3 16 4" xfId="306"/>
    <cellStyle name="千分位 3 16 4 10" xfId="6681"/>
    <cellStyle name="千分位 3 16 4 2" xfId="2303"/>
    <cellStyle name="千分位 3 16 4 2 2" xfId="4184"/>
    <cellStyle name="千分位 3 16 4 2 3" xfId="6682"/>
    <cellStyle name="千分位 3 16 4 3" xfId="2412"/>
    <cellStyle name="千分位 3 16 4 3 2" xfId="4293"/>
    <cellStyle name="千分位 3 16 4 3 3" xfId="6683"/>
    <cellStyle name="千分位 3 16 4 4" xfId="2582"/>
    <cellStyle name="千分位 3 16 4 4 2" xfId="4448"/>
    <cellStyle name="千分位 3 16 4 4 3" xfId="6684"/>
    <cellStyle name="千分位 3 16 4 5" xfId="2698"/>
    <cellStyle name="千分位 3 16 4 5 2" xfId="4563"/>
    <cellStyle name="千分位 3 16 4 5 3" xfId="6685"/>
    <cellStyle name="千分位 3 16 4 6" xfId="3286"/>
    <cellStyle name="千分位 3 16 4 6 2" xfId="5151"/>
    <cellStyle name="千分位 3 16 4 6 3" xfId="6686"/>
    <cellStyle name="千分位 3 16 4 7" xfId="3401"/>
    <cellStyle name="千分位 3 16 4 7 2" xfId="5266"/>
    <cellStyle name="千分位 3 16 4 7 3" xfId="6687"/>
    <cellStyle name="千分位 3 16 4 8" xfId="3516"/>
    <cellStyle name="千分位 3 16 4 8 2" xfId="5381"/>
    <cellStyle name="千分位 3 16 4 8 3" xfId="6688"/>
    <cellStyle name="千分位 3 16 4 9" xfId="3631"/>
    <cellStyle name="千分位 3 16 5" xfId="2245"/>
    <cellStyle name="千分位 3 16 5 2" xfId="2492"/>
    <cellStyle name="千分位 3 16 5 2 2" xfId="4358"/>
    <cellStyle name="千分位 3 16 5 2 3" xfId="6690"/>
    <cellStyle name="千分位 3 16 5 3" xfId="3198"/>
    <cellStyle name="千分位 3 16 5 3 2" xfId="5063"/>
    <cellStyle name="千分位 3 16 5 3 3" xfId="6691"/>
    <cellStyle name="千分位 3 16 5 4" xfId="4131"/>
    <cellStyle name="千分位 3 16 5 5" xfId="6689"/>
    <cellStyle name="千分位 3 16 6" xfId="2339"/>
    <cellStyle name="千分位 3 16 6 2" xfId="4220"/>
    <cellStyle name="千分位 3 16 6 3" xfId="6692"/>
    <cellStyle name="千分位 3 16 7" xfId="2509"/>
    <cellStyle name="千分位 3 16 7 2" xfId="4375"/>
    <cellStyle name="千分位 3 16 7 3" xfId="6693"/>
    <cellStyle name="千分位 3 16 8" xfId="2625"/>
    <cellStyle name="千分位 3 16 8 2" xfId="4490"/>
    <cellStyle name="千分位 3 16 8 3" xfId="6694"/>
    <cellStyle name="千分位 3 16 9" xfId="3218"/>
    <cellStyle name="千分位 3 16 9 2" xfId="5083"/>
    <cellStyle name="千分位 3 16 9 3" xfId="6695"/>
    <cellStyle name="千分位 3 2" xfId="117"/>
    <cellStyle name="千分位 3 2 2" xfId="888"/>
    <cellStyle name="千分位 3 2 2 2" xfId="889"/>
    <cellStyle name="千分位 3 2 2 2 2" xfId="890"/>
    <cellStyle name="千分位 3 2 2 2 2 2" xfId="891"/>
    <cellStyle name="千分位 3 2 2 2 2 2 2" xfId="2929"/>
    <cellStyle name="千分位 3 2 2 2 2 2 2 2" xfId="4794"/>
    <cellStyle name="千分位 3 2 2 2 2 2 2 3" xfId="6700"/>
    <cellStyle name="千分位 3 2 2 2 2 2 3" xfId="3862"/>
    <cellStyle name="千分位 3 2 2 2 2 2 4" xfId="6699"/>
    <cellStyle name="千分位 3 2 2 2 2 3" xfId="892"/>
    <cellStyle name="千分位 3 2 2 2 2 3 2" xfId="2930"/>
    <cellStyle name="千分位 3 2 2 2 2 3 2 2" xfId="4795"/>
    <cellStyle name="千分位 3 2 2 2 2 3 2 3" xfId="6702"/>
    <cellStyle name="千分位 3 2 2 2 2 3 3" xfId="3863"/>
    <cellStyle name="千分位 3 2 2 2 2 3 4" xfId="6701"/>
    <cellStyle name="千分位 3 2 2 2 2 4" xfId="2928"/>
    <cellStyle name="千分位 3 2 2 2 2 4 2" xfId="4793"/>
    <cellStyle name="千分位 3 2 2 2 2 4 3" xfId="6703"/>
    <cellStyle name="千分位 3 2 2 2 2 5" xfId="3861"/>
    <cellStyle name="千分位 3 2 2 2 2 6" xfId="6698"/>
    <cellStyle name="千分位 3 2 2 2 3" xfId="893"/>
    <cellStyle name="千分位 3 2 2 2 3 2" xfId="2931"/>
    <cellStyle name="千分位 3 2 2 2 3 2 2" xfId="4796"/>
    <cellStyle name="千分位 3 2 2 2 3 2 3" xfId="6705"/>
    <cellStyle name="千分位 3 2 2 2 3 3" xfId="3864"/>
    <cellStyle name="千分位 3 2 2 2 3 4" xfId="6704"/>
    <cellStyle name="千分位 3 2 2 2 4" xfId="894"/>
    <cellStyle name="千分位 3 2 2 2 4 2" xfId="2932"/>
    <cellStyle name="千分位 3 2 2 2 4 2 2" xfId="4797"/>
    <cellStyle name="千分位 3 2 2 2 4 2 3" xfId="6707"/>
    <cellStyle name="千分位 3 2 2 2 4 3" xfId="3865"/>
    <cellStyle name="千分位 3 2 2 2 4 4" xfId="6706"/>
    <cellStyle name="千分位 3 2 2 2 5" xfId="895"/>
    <cellStyle name="千分位 3 2 2 2 5 2" xfId="2933"/>
    <cellStyle name="千分位 3 2 2 2 5 2 2" xfId="4798"/>
    <cellStyle name="千分位 3 2 2 2 5 2 3" xfId="6709"/>
    <cellStyle name="千分位 3 2 2 2 5 3" xfId="3866"/>
    <cellStyle name="千分位 3 2 2 2 5 4" xfId="6708"/>
    <cellStyle name="千分位 3 2 2 2 6" xfId="2927"/>
    <cellStyle name="千分位 3 2 2 2 6 2" xfId="4792"/>
    <cellStyle name="千分位 3 2 2 2 6 3" xfId="6710"/>
    <cellStyle name="千分位 3 2 2 2 7" xfId="3860"/>
    <cellStyle name="千分位 3 2 2 2 8" xfId="6697"/>
    <cellStyle name="千分位 3 2 2 3" xfId="896"/>
    <cellStyle name="千分位 3 2 2 3 2" xfId="897"/>
    <cellStyle name="千分位 3 2 2 3 2 2" xfId="2935"/>
    <cellStyle name="千分位 3 2 2 3 2 2 2" xfId="4800"/>
    <cellStyle name="千分位 3 2 2 3 2 2 3" xfId="6713"/>
    <cellStyle name="千分位 3 2 2 3 2 3" xfId="3868"/>
    <cellStyle name="千分位 3 2 2 3 2 4" xfId="6712"/>
    <cellStyle name="千分位 3 2 2 3 3" xfId="898"/>
    <cellStyle name="千分位 3 2 2 3 3 2" xfId="2936"/>
    <cellStyle name="千分位 3 2 2 3 3 2 2" xfId="4801"/>
    <cellStyle name="千分位 3 2 2 3 3 2 3" xfId="6715"/>
    <cellStyle name="千分位 3 2 2 3 3 3" xfId="3869"/>
    <cellStyle name="千分位 3 2 2 3 3 4" xfId="6714"/>
    <cellStyle name="千分位 3 2 2 3 4" xfId="2934"/>
    <cellStyle name="千分位 3 2 2 3 4 2" xfId="4799"/>
    <cellStyle name="千分位 3 2 2 3 4 3" xfId="6716"/>
    <cellStyle name="千分位 3 2 2 3 5" xfId="3867"/>
    <cellStyle name="千分位 3 2 2 3 6" xfId="6711"/>
    <cellStyle name="千分位 3 2 2 4" xfId="899"/>
    <cellStyle name="千分位 3 2 2 4 2" xfId="2937"/>
    <cellStyle name="千分位 3 2 2 4 2 2" xfId="4802"/>
    <cellStyle name="千分位 3 2 2 4 2 3" xfId="6718"/>
    <cellStyle name="千分位 3 2 2 4 3" xfId="3870"/>
    <cellStyle name="千分位 3 2 2 4 4" xfId="6717"/>
    <cellStyle name="千分位 3 2 2 5" xfId="900"/>
    <cellStyle name="千分位 3 2 2 5 2" xfId="2938"/>
    <cellStyle name="千分位 3 2 2 5 2 2" xfId="4803"/>
    <cellStyle name="千分位 3 2 2 5 2 3" xfId="6720"/>
    <cellStyle name="千分位 3 2 2 5 3" xfId="3871"/>
    <cellStyle name="千分位 3 2 2 5 4" xfId="6719"/>
    <cellStyle name="千分位 3 2 2 6" xfId="901"/>
    <cellStyle name="千分位 3 2 2 6 2" xfId="2939"/>
    <cellStyle name="千分位 3 2 2 6 2 2" xfId="4804"/>
    <cellStyle name="千分位 3 2 2 6 2 3" xfId="6722"/>
    <cellStyle name="千分位 3 2 2 6 3" xfId="3872"/>
    <cellStyle name="千分位 3 2 2 6 4" xfId="6721"/>
    <cellStyle name="千分位 3 2 2 7" xfId="2926"/>
    <cellStyle name="千分位 3 2 2 7 2" xfId="4791"/>
    <cellStyle name="千分位 3 2 2 7 3" xfId="6723"/>
    <cellStyle name="千分位 3 2 2 8" xfId="3859"/>
    <cellStyle name="千分位 3 2 2 9" xfId="6696"/>
    <cellStyle name="千分位 3 2 3" xfId="902"/>
    <cellStyle name="千分位 3 2 3 2" xfId="903"/>
    <cellStyle name="千分位 3 2 3 2 2" xfId="904"/>
    <cellStyle name="千分位 3 2 3 2 2 2" xfId="2942"/>
    <cellStyle name="千分位 3 2 3 2 2 2 2" xfId="4807"/>
    <cellStyle name="千分位 3 2 3 2 2 2 3" xfId="6727"/>
    <cellStyle name="千分位 3 2 3 2 2 3" xfId="3875"/>
    <cellStyle name="千分位 3 2 3 2 2 4" xfId="6726"/>
    <cellStyle name="千分位 3 2 3 2 3" xfId="905"/>
    <cellStyle name="千分位 3 2 3 2 3 2" xfId="2943"/>
    <cellStyle name="千分位 3 2 3 2 3 2 2" xfId="4808"/>
    <cellStyle name="千分位 3 2 3 2 3 2 3" xfId="6729"/>
    <cellStyle name="千分位 3 2 3 2 3 3" xfId="3876"/>
    <cellStyle name="千分位 3 2 3 2 3 4" xfId="6728"/>
    <cellStyle name="千分位 3 2 3 2 4" xfId="906"/>
    <cellStyle name="千分位 3 2 3 2 4 2" xfId="2944"/>
    <cellStyle name="千分位 3 2 3 2 4 2 2" xfId="4809"/>
    <cellStyle name="千分位 3 2 3 2 4 2 3" xfId="6731"/>
    <cellStyle name="千分位 3 2 3 2 4 3" xfId="3877"/>
    <cellStyle name="千分位 3 2 3 2 4 4" xfId="6730"/>
    <cellStyle name="千分位 3 2 3 2 5" xfId="2941"/>
    <cellStyle name="千分位 3 2 3 2 5 2" xfId="4806"/>
    <cellStyle name="千分位 3 2 3 2 5 3" xfId="6732"/>
    <cellStyle name="千分位 3 2 3 2 6" xfId="3874"/>
    <cellStyle name="千分位 3 2 3 2 7" xfId="6725"/>
    <cellStyle name="千分位 3 2 3 3" xfId="907"/>
    <cellStyle name="千分位 3 2 3 3 2" xfId="2945"/>
    <cellStyle name="千分位 3 2 3 3 2 2" xfId="4810"/>
    <cellStyle name="千分位 3 2 3 3 2 3" xfId="6734"/>
    <cellStyle name="千分位 3 2 3 3 3" xfId="3878"/>
    <cellStyle name="千分位 3 2 3 3 4" xfId="6733"/>
    <cellStyle name="千分位 3 2 3 4" xfId="908"/>
    <cellStyle name="千分位 3 2 3 4 2" xfId="2946"/>
    <cellStyle name="千分位 3 2 3 4 2 2" xfId="4811"/>
    <cellStyle name="千分位 3 2 3 4 2 3" xfId="6736"/>
    <cellStyle name="千分位 3 2 3 4 3" xfId="3879"/>
    <cellStyle name="千分位 3 2 3 4 4" xfId="6735"/>
    <cellStyle name="千分位 3 2 3 5" xfId="909"/>
    <cellStyle name="千分位 3 2 3 5 2" xfId="2947"/>
    <cellStyle name="千分位 3 2 3 5 2 2" xfId="4812"/>
    <cellStyle name="千分位 3 2 3 5 2 3" xfId="6738"/>
    <cellStyle name="千分位 3 2 3 5 3" xfId="3880"/>
    <cellStyle name="千分位 3 2 3 5 4" xfId="6737"/>
    <cellStyle name="千分位 3 2 3 6" xfId="2940"/>
    <cellStyle name="千分位 3 2 3 6 2" xfId="4805"/>
    <cellStyle name="千分位 3 2 3 6 3" xfId="6739"/>
    <cellStyle name="千分位 3 2 3 7" xfId="3873"/>
    <cellStyle name="千分位 3 2 3 8" xfId="6724"/>
    <cellStyle name="千分位 3 2 4" xfId="910"/>
    <cellStyle name="千分位 3 2 4 2" xfId="911"/>
    <cellStyle name="千分位 3 2 4 3" xfId="2948"/>
    <cellStyle name="千分位 3 2 4 3 2" xfId="4813"/>
    <cellStyle name="千分位 3 2 4 3 3" xfId="6741"/>
    <cellStyle name="千分位 3 2 4 4" xfId="3881"/>
    <cellStyle name="千分位 3 2 4 5" xfId="6740"/>
    <cellStyle name="千分位 3 2 5" xfId="912"/>
    <cellStyle name="千分位 3 2 5 2" xfId="2949"/>
    <cellStyle name="千分位 3 2 5 2 2" xfId="4814"/>
    <cellStyle name="千分位 3 2 5 2 3" xfId="6743"/>
    <cellStyle name="千分位 3 2 5 3" xfId="3882"/>
    <cellStyle name="千分位 3 2 5 4" xfId="6742"/>
    <cellStyle name="千分位 3 3" xfId="315"/>
    <cellStyle name="千分位 3 3 2" xfId="914"/>
    <cellStyle name="千分位 3 3 2 2" xfId="915"/>
    <cellStyle name="千分位 3 3 2 2 2" xfId="916"/>
    <cellStyle name="千分位 3 3 2 2 2 2" xfId="2953"/>
    <cellStyle name="千分位 3 3 2 2 2 2 2" xfId="4818"/>
    <cellStyle name="千分位 3 3 2 2 2 2 3" xfId="6747"/>
    <cellStyle name="千分位 3 3 2 2 2 3" xfId="3886"/>
    <cellStyle name="千分位 3 3 2 2 2 4" xfId="6746"/>
    <cellStyle name="千分位 3 3 2 2 3" xfId="917"/>
    <cellStyle name="千分位 3 3 2 2 3 2" xfId="2954"/>
    <cellStyle name="千分位 3 3 2 2 3 2 2" xfId="4819"/>
    <cellStyle name="千分位 3 3 2 2 3 2 3" xfId="6749"/>
    <cellStyle name="千分位 3 3 2 2 3 3" xfId="3887"/>
    <cellStyle name="千分位 3 3 2 2 3 4" xfId="6748"/>
    <cellStyle name="千分位 3 3 2 2 4" xfId="918"/>
    <cellStyle name="千分位 3 3 2 2 4 2" xfId="2955"/>
    <cellStyle name="千分位 3 3 2 2 4 2 2" xfId="4820"/>
    <cellStyle name="千分位 3 3 2 2 4 2 3" xfId="6751"/>
    <cellStyle name="千分位 3 3 2 2 4 3" xfId="3888"/>
    <cellStyle name="千分位 3 3 2 2 4 4" xfId="6750"/>
    <cellStyle name="千分位 3 3 2 2 5" xfId="2952"/>
    <cellStyle name="千分位 3 3 2 2 5 2" xfId="4817"/>
    <cellStyle name="千分位 3 3 2 2 5 3" xfId="6752"/>
    <cellStyle name="千分位 3 3 2 2 6" xfId="3885"/>
    <cellStyle name="千分位 3 3 2 2 7" xfId="6745"/>
    <cellStyle name="千分位 3 3 2 3" xfId="919"/>
    <cellStyle name="千分位 3 3 2 3 2" xfId="2956"/>
    <cellStyle name="千分位 3 3 2 3 2 2" xfId="4821"/>
    <cellStyle name="千分位 3 3 2 3 2 3" xfId="6754"/>
    <cellStyle name="千分位 3 3 2 3 3" xfId="3889"/>
    <cellStyle name="千分位 3 3 2 3 4" xfId="6753"/>
    <cellStyle name="千分位 3 3 2 4" xfId="920"/>
    <cellStyle name="千分位 3 3 2 4 2" xfId="2957"/>
    <cellStyle name="千分位 3 3 2 4 2 2" xfId="4822"/>
    <cellStyle name="千分位 3 3 2 4 2 3" xfId="6756"/>
    <cellStyle name="千分位 3 3 2 4 3" xfId="3890"/>
    <cellStyle name="千分位 3 3 2 4 4" xfId="6755"/>
    <cellStyle name="千分位 3 3 2 5" xfId="921"/>
    <cellStyle name="千分位 3 3 2 5 2" xfId="2958"/>
    <cellStyle name="千分位 3 3 2 5 2 2" xfId="4823"/>
    <cellStyle name="千分位 3 3 2 5 2 3" xfId="6758"/>
    <cellStyle name="千分位 3 3 2 5 3" xfId="3891"/>
    <cellStyle name="千分位 3 3 2 5 4" xfId="6757"/>
    <cellStyle name="千分位 3 3 2 6" xfId="2951"/>
    <cellStyle name="千分位 3 3 2 6 2" xfId="4816"/>
    <cellStyle name="千分位 3 3 2 6 3" xfId="6759"/>
    <cellStyle name="千分位 3 3 2 7" xfId="3884"/>
    <cellStyle name="千分位 3 3 2 8" xfId="6744"/>
    <cellStyle name="千分位 3 3 3" xfId="922"/>
    <cellStyle name="千分位 3 3 3 2" xfId="923"/>
    <cellStyle name="千分位 3 3 3 2 2" xfId="924"/>
    <cellStyle name="千分位 3 3 3 2 2 2" xfId="2961"/>
    <cellStyle name="千分位 3 3 3 2 2 2 2" xfId="4826"/>
    <cellStyle name="千分位 3 3 3 2 2 2 3" xfId="6763"/>
    <cellStyle name="千分位 3 3 3 2 2 3" xfId="3894"/>
    <cellStyle name="千分位 3 3 3 2 2 4" xfId="6762"/>
    <cellStyle name="千分位 3 3 3 2 3" xfId="2960"/>
    <cellStyle name="千分位 3 3 3 2 3 2" xfId="4825"/>
    <cellStyle name="千分位 3 3 3 2 3 3" xfId="6764"/>
    <cellStyle name="千分位 3 3 3 2 4" xfId="3893"/>
    <cellStyle name="千分位 3 3 3 2 5" xfId="6761"/>
    <cellStyle name="千分位 3 3 3 3" xfId="925"/>
    <cellStyle name="千分位 3 3 3 3 2" xfId="2962"/>
    <cellStyle name="千分位 3 3 3 3 2 2" xfId="4827"/>
    <cellStyle name="千分位 3 3 3 3 2 3" xfId="6766"/>
    <cellStyle name="千分位 3 3 3 3 3" xfId="3895"/>
    <cellStyle name="千分位 3 3 3 3 4" xfId="6765"/>
    <cellStyle name="千分位 3 3 3 4" xfId="926"/>
    <cellStyle name="千分位 3 3 3 4 2" xfId="2963"/>
    <cellStyle name="千分位 3 3 3 4 2 2" xfId="4828"/>
    <cellStyle name="千分位 3 3 3 4 2 3" xfId="6768"/>
    <cellStyle name="千分位 3 3 3 4 3" xfId="3896"/>
    <cellStyle name="千分位 3 3 3 4 4" xfId="6767"/>
    <cellStyle name="千分位 3 3 3 5" xfId="2959"/>
    <cellStyle name="千分位 3 3 3 5 2" xfId="4824"/>
    <cellStyle name="千分位 3 3 3 5 3" xfId="6769"/>
    <cellStyle name="千分位 3 3 3 6" xfId="3892"/>
    <cellStyle name="千分位 3 3 3 7" xfId="6760"/>
    <cellStyle name="千分位 3 3 4" xfId="927"/>
    <cellStyle name="千分位 3 3 4 2" xfId="928"/>
    <cellStyle name="千分位 3 3 4 2 2" xfId="2965"/>
    <cellStyle name="千分位 3 3 4 2 2 2" xfId="4830"/>
    <cellStyle name="千分位 3 3 4 2 2 3" xfId="6772"/>
    <cellStyle name="千分位 3 3 4 2 3" xfId="3898"/>
    <cellStyle name="千分位 3 3 4 2 4" xfId="6771"/>
    <cellStyle name="千分位 3 3 4 3" xfId="929"/>
    <cellStyle name="千分位 3 3 4 3 2" xfId="2966"/>
    <cellStyle name="千分位 3 3 4 3 2 2" xfId="4831"/>
    <cellStyle name="千分位 3 3 4 3 2 3" xfId="6774"/>
    <cellStyle name="千分位 3 3 4 3 3" xfId="3899"/>
    <cellStyle name="千分位 3 3 4 3 4" xfId="6773"/>
    <cellStyle name="千分位 3 3 4 4" xfId="2964"/>
    <cellStyle name="千分位 3 3 4 4 2" xfId="4829"/>
    <cellStyle name="千分位 3 3 4 4 3" xfId="6775"/>
    <cellStyle name="千分位 3 3 4 5" xfId="3897"/>
    <cellStyle name="千分位 3 3 4 6" xfId="6770"/>
    <cellStyle name="千分位 3 3 5" xfId="930"/>
    <cellStyle name="千分位 3 3 5 2" xfId="2967"/>
    <cellStyle name="千分位 3 3 5 2 2" xfId="4832"/>
    <cellStyle name="千分位 3 3 5 2 3" xfId="6777"/>
    <cellStyle name="千分位 3 3 5 3" xfId="3900"/>
    <cellStyle name="千分位 3 3 5 4" xfId="6776"/>
    <cellStyle name="千分位 3 3 6" xfId="931"/>
    <cellStyle name="千分位 3 3 6 2" xfId="2968"/>
    <cellStyle name="千分位 3 3 6 2 2" xfId="4833"/>
    <cellStyle name="千分位 3 3 6 2 3" xfId="6779"/>
    <cellStyle name="千分位 3 3 6 3" xfId="3901"/>
    <cellStyle name="千分位 3 3 6 4" xfId="6778"/>
    <cellStyle name="千分位 3 3 7" xfId="932"/>
    <cellStyle name="千分位 3 3 7 2" xfId="2969"/>
    <cellStyle name="千分位 3 3 7 2 2" xfId="4834"/>
    <cellStyle name="千分位 3 3 7 2 3" xfId="6781"/>
    <cellStyle name="千分位 3 3 7 3" xfId="3902"/>
    <cellStyle name="千分位 3 3 7 4" xfId="6780"/>
    <cellStyle name="千分位 3 3 8" xfId="913"/>
    <cellStyle name="千分位 3 3 8 2" xfId="2950"/>
    <cellStyle name="千分位 3 3 8 2 2" xfId="4815"/>
    <cellStyle name="千分位 3 3 8 2 3" xfId="6783"/>
    <cellStyle name="千分位 3 3 8 3" xfId="3883"/>
    <cellStyle name="千分位 3 3 8 4" xfId="6782"/>
    <cellStyle name="千分位 3 4" xfId="933"/>
    <cellStyle name="千分位 3 4 2" xfId="934"/>
    <cellStyle name="千分位 3 4 2 2" xfId="935"/>
    <cellStyle name="千分位 3 4 2 2 2" xfId="2972"/>
    <cellStyle name="千分位 3 4 2 2 2 2" xfId="4837"/>
    <cellStyle name="千分位 3 4 2 2 2 3" xfId="6787"/>
    <cellStyle name="千分位 3 4 2 2 3" xfId="3905"/>
    <cellStyle name="千分位 3 4 2 2 4" xfId="6786"/>
    <cellStyle name="千分位 3 4 2 3" xfId="936"/>
    <cellStyle name="千分位 3 4 2 3 2" xfId="2973"/>
    <cellStyle name="千分位 3 4 2 3 2 2" xfId="4838"/>
    <cellStyle name="千分位 3 4 2 3 2 3" xfId="6789"/>
    <cellStyle name="千分位 3 4 2 3 3" xfId="3906"/>
    <cellStyle name="千分位 3 4 2 3 4" xfId="6788"/>
    <cellStyle name="千分位 3 4 2 4" xfId="937"/>
    <cellStyle name="千分位 3 4 2 4 2" xfId="2974"/>
    <cellStyle name="千分位 3 4 2 4 2 2" xfId="4839"/>
    <cellStyle name="千分位 3 4 2 4 2 3" xfId="6791"/>
    <cellStyle name="千分位 3 4 2 4 3" xfId="3907"/>
    <cellStyle name="千分位 3 4 2 4 4" xfId="6790"/>
    <cellStyle name="千分位 3 4 2 5" xfId="2971"/>
    <cellStyle name="千分位 3 4 2 5 2" xfId="4836"/>
    <cellStyle name="千分位 3 4 2 5 3" xfId="6792"/>
    <cellStyle name="千分位 3 4 2 6" xfId="3904"/>
    <cellStyle name="千分位 3 4 2 7" xfId="6785"/>
    <cellStyle name="千分位 3 4 3" xfId="938"/>
    <cellStyle name="千分位 3 4 3 2" xfId="2975"/>
    <cellStyle name="千分位 3 4 3 2 2" xfId="4840"/>
    <cellStyle name="千分位 3 4 3 2 3" xfId="6794"/>
    <cellStyle name="千分位 3 4 3 3" xfId="3908"/>
    <cellStyle name="千分位 3 4 3 4" xfId="6793"/>
    <cellStyle name="千分位 3 4 4" xfId="939"/>
    <cellStyle name="千分位 3 4 4 2" xfId="2976"/>
    <cellStyle name="千分位 3 4 4 2 2" xfId="4841"/>
    <cellStyle name="千分位 3 4 4 2 3" xfId="6796"/>
    <cellStyle name="千分位 3 4 4 3" xfId="3909"/>
    <cellStyle name="千分位 3 4 4 4" xfId="6795"/>
    <cellStyle name="千分位 3 4 5" xfId="940"/>
    <cellStyle name="千分位 3 4 5 2" xfId="2977"/>
    <cellStyle name="千分位 3 4 5 2 2" xfId="4842"/>
    <cellStyle name="千分位 3 4 5 2 3" xfId="6798"/>
    <cellStyle name="千分位 3 4 5 3" xfId="3910"/>
    <cellStyle name="千分位 3 4 5 4" xfId="6797"/>
    <cellStyle name="千分位 3 4 6" xfId="2970"/>
    <cellStyle name="千分位 3 4 6 2" xfId="4835"/>
    <cellStyle name="千分位 3 4 6 3" xfId="6799"/>
    <cellStyle name="千分位 3 4 7" xfId="3903"/>
    <cellStyle name="千分位 3 4 8" xfId="6784"/>
    <cellStyle name="千分位 3 5" xfId="941"/>
    <cellStyle name="千分位 3 5 2" xfId="942"/>
    <cellStyle name="千分位 3 5 2 2" xfId="943"/>
    <cellStyle name="千分位 3 5 2 2 2" xfId="2980"/>
    <cellStyle name="千分位 3 5 2 2 2 2" xfId="4845"/>
    <cellStyle name="千分位 3 5 2 2 2 3" xfId="6803"/>
    <cellStyle name="千分位 3 5 2 2 3" xfId="3913"/>
    <cellStyle name="千分位 3 5 2 2 4" xfId="6802"/>
    <cellStyle name="千分位 3 5 2 3" xfId="2979"/>
    <cellStyle name="千分位 3 5 2 3 2" xfId="4844"/>
    <cellStyle name="千分位 3 5 2 3 3" xfId="6804"/>
    <cellStyle name="千分位 3 5 2 4" xfId="3912"/>
    <cellStyle name="千分位 3 5 2 5" xfId="6801"/>
    <cellStyle name="千分位 3 5 3" xfId="944"/>
    <cellStyle name="千分位 3 5 3 2" xfId="2981"/>
    <cellStyle name="千分位 3 5 3 2 2" xfId="4846"/>
    <cellStyle name="千分位 3 5 3 2 3" xfId="6806"/>
    <cellStyle name="千分位 3 5 3 3" xfId="3914"/>
    <cellStyle name="千分位 3 5 3 4" xfId="6805"/>
    <cellStyle name="千分位 3 5 4" xfId="945"/>
    <cellStyle name="千分位 3 5 4 2" xfId="2982"/>
    <cellStyle name="千分位 3 5 4 2 2" xfId="4847"/>
    <cellStyle name="千分位 3 5 4 2 3" xfId="6808"/>
    <cellStyle name="千分位 3 5 4 3" xfId="3915"/>
    <cellStyle name="千分位 3 5 4 4" xfId="6807"/>
    <cellStyle name="千分位 3 5 5" xfId="2978"/>
    <cellStyle name="千分位 3 5 5 2" xfId="4843"/>
    <cellStyle name="千分位 3 5 5 3" xfId="6809"/>
    <cellStyle name="千分位 3 5 6" xfId="3911"/>
    <cellStyle name="千分位 3 5 7" xfId="6800"/>
    <cellStyle name="千分位 3 6" xfId="946"/>
    <cellStyle name="千分位 3 6 2" xfId="947"/>
    <cellStyle name="千分位 3 6 2 2" xfId="2984"/>
    <cellStyle name="千分位 3 6 2 2 2" xfId="4849"/>
    <cellStyle name="千分位 3 6 2 2 3" xfId="6812"/>
    <cellStyle name="千分位 3 6 2 3" xfId="3917"/>
    <cellStyle name="千分位 3 6 2 4" xfId="6811"/>
    <cellStyle name="千分位 3 6 3" xfId="948"/>
    <cellStyle name="千分位 3 6 3 2" xfId="2985"/>
    <cellStyle name="千分位 3 6 3 2 2" xfId="4850"/>
    <cellStyle name="千分位 3 6 3 2 3" xfId="6814"/>
    <cellStyle name="千分位 3 6 3 3" xfId="3918"/>
    <cellStyle name="千分位 3 6 3 4" xfId="6813"/>
    <cellStyle name="千分位 3 6 4" xfId="2983"/>
    <cellStyle name="千分位 3 6 4 2" xfId="4848"/>
    <cellStyle name="千分位 3 6 4 3" xfId="6815"/>
    <cellStyle name="千分位 3 6 5" xfId="3916"/>
    <cellStyle name="千分位 3 6 6" xfId="6810"/>
    <cellStyle name="千分位 3 7" xfId="949"/>
    <cellStyle name="千分位 3 7 2" xfId="950"/>
    <cellStyle name="千分位 3 7 2 2" xfId="2986"/>
    <cellStyle name="千分位 3 7 2 2 2" xfId="4851"/>
    <cellStyle name="千分位 3 7 2 2 3" xfId="6817"/>
    <cellStyle name="千分位 3 7 2 3" xfId="3919"/>
    <cellStyle name="千分位 3 7 2 4" xfId="6816"/>
    <cellStyle name="千分位 3 8" xfId="951"/>
    <cellStyle name="千分位 3 8 2" xfId="2987"/>
    <cellStyle name="千分位 3 8 2 2" xfId="4852"/>
    <cellStyle name="千分位 3 8 2 3" xfId="6819"/>
    <cellStyle name="千分位 3 8 3" xfId="3920"/>
    <cellStyle name="千分位 3 8 4" xfId="6818"/>
    <cellStyle name="千分位 3 9" xfId="952"/>
    <cellStyle name="千分位 3 9 2" xfId="2988"/>
    <cellStyle name="千分位 3 9 2 2" xfId="4853"/>
    <cellStyle name="千分位 3 9 2 3" xfId="6821"/>
    <cellStyle name="千分位 3 9 3" xfId="3921"/>
    <cellStyle name="千分位 3 9 4" xfId="6820"/>
    <cellStyle name="千分位 4" xfId="118"/>
    <cellStyle name="千分位 4 10" xfId="953"/>
    <cellStyle name="千分位 4 10 2" xfId="2989"/>
    <cellStyle name="千分位 4 10 2 2" xfId="4854"/>
    <cellStyle name="千分位 4 10 2 3" xfId="6823"/>
    <cellStyle name="千分位 4 10 3" xfId="3922"/>
    <cellStyle name="千分位 4 10 4" xfId="6822"/>
    <cellStyle name="千分位 4 2" xfId="119"/>
    <cellStyle name="千分位 4 2 2" xfId="954"/>
    <cellStyle name="千分位 4 2 2 2" xfId="955"/>
    <cellStyle name="千分位 4 2 2 2 2" xfId="956"/>
    <cellStyle name="千分位 4 2 2 2 2 2" xfId="957"/>
    <cellStyle name="千分位 4 2 2 2 2 2 2" xfId="2993"/>
    <cellStyle name="千分位 4 2 2 2 2 2 2 2" xfId="4858"/>
    <cellStyle name="千分位 4 2 2 2 2 2 2 3" xfId="6828"/>
    <cellStyle name="千分位 4 2 2 2 2 2 3" xfId="3926"/>
    <cellStyle name="千分位 4 2 2 2 2 2 4" xfId="6827"/>
    <cellStyle name="千分位 4 2 2 2 2 3" xfId="958"/>
    <cellStyle name="千分位 4 2 2 2 2 3 2" xfId="2994"/>
    <cellStyle name="千分位 4 2 2 2 2 3 2 2" xfId="4859"/>
    <cellStyle name="千分位 4 2 2 2 2 3 2 3" xfId="6830"/>
    <cellStyle name="千分位 4 2 2 2 2 3 3" xfId="3927"/>
    <cellStyle name="千分位 4 2 2 2 2 3 4" xfId="6829"/>
    <cellStyle name="千分位 4 2 2 2 2 4" xfId="2992"/>
    <cellStyle name="千分位 4 2 2 2 2 4 2" xfId="4857"/>
    <cellStyle name="千分位 4 2 2 2 2 4 3" xfId="6831"/>
    <cellStyle name="千分位 4 2 2 2 2 5" xfId="3925"/>
    <cellStyle name="千分位 4 2 2 2 2 6" xfId="6826"/>
    <cellStyle name="千分位 4 2 2 2 3" xfId="959"/>
    <cellStyle name="千分位 4 2 2 2 3 2" xfId="2995"/>
    <cellStyle name="千分位 4 2 2 2 3 2 2" xfId="4860"/>
    <cellStyle name="千分位 4 2 2 2 3 2 3" xfId="6833"/>
    <cellStyle name="千分位 4 2 2 2 3 3" xfId="3928"/>
    <cellStyle name="千分位 4 2 2 2 3 4" xfId="6832"/>
    <cellStyle name="千分位 4 2 2 2 4" xfId="960"/>
    <cellStyle name="千分位 4 2 2 2 4 2" xfId="2996"/>
    <cellStyle name="千分位 4 2 2 2 4 2 2" xfId="4861"/>
    <cellStyle name="千分位 4 2 2 2 4 2 3" xfId="6835"/>
    <cellStyle name="千分位 4 2 2 2 4 3" xfId="3929"/>
    <cellStyle name="千分位 4 2 2 2 4 4" xfId="6834"/>
    <cellStyle name="千分位 4 2 2 2 5" xfId="961"/>
    <cellStyle name="千分位 4 2 2 2 5 2" xfId="2997"/>
    <cellStyle name="千分位 4 2 2 2 5 2 2" xfId="4862"/>
    <cellStyle name="千分位 4 2 2 2 5 2 3" xfId="6837"/>
    <cellStyle name="千分位 4 2 2 2 5 3" xfId="3930"/>
    <cellStyle name="千分位 4 2 2 2 5 4" xfId="6836"/>
    <cellStyle name="千分位 4 2 2 2 6" xfId="2991"/>
    <cellStyle name="千分位 4 2 2 2 6 2" xfId="4856"/>
    <cellStyle name="千分位 4 2 2 2 6 3" xfId="6838"/>
    <cellStyle name="千分位 4 2 2 2 7" xfId="3924"/>
    <cellStyle name="千分位 4 2 2 2 8" xfId="6825"/>
    <cellStyle name="千分位 4 2 2 3" xfId="962"/>
    <cellStyle name="千分位 4 2 2 3 2" xfId="963"/>
    <cellStyle name="千分位 4 2 2 3 2 2" xfId="2999"/>
    <cellStyle name="千分位 4 2 2 3 2 2 2" xfId="4864"/>
    <cellStyle name="千分位 4 2 2 3 2 2 3" xfId="6841"/>
    <cellStyle name="千分位 4 2 2 3 2 3" xfId="3932"/>
    <cellStyle name="千分位 4 2 2 3 2 4" xfId="6840"/>
    <cellStyle name="千分位 4 2 2 3 3" xfId="964"/>
    <cellStyle name="千分位 4 2 2 3 3 2" xfId="3000"/>
    <cellStyle name="千分位 4 2 2 3 3 2 2" xfId="4865"/>
    <cellStyle name="千分位 4 2 2 3 3 2 3" xfId="6843"/>
    <cellStyle name="千分位 4 2 2 3 3 3" xfId="3933"/>
    <cellStyle name="千分位 4 2 2 3 3 4" xfId="6842"/>
    <cellStyle name="千分位 4 2 2 3 4" xfId="2998"/>
    <cellStyle name="千分位 4 2 2 3 4 2" xfId="4863"/>
    <cellStyle name="千分位 4 2 2 3 4 3" xfId="6844"/>
    <cellStyle name="千分位 4 2 2 3 5" xfId="3931"/>
    <cellStyle name="千分位 4 2 2 3 6" xfId="6839"/>
    <cellStyle name="千分位 4 2 2 4" xfId="965"/>
    <cellStyle name="千分位 4 2 2 4 2" xfId="3001"/>
    <cellStyle name="千分位 4 2 2 4 2 2" xfId="4866"/>
    <cellStyle name="千分位 4 2 2 4 2 3" xfId="6846"/>
    <cellStyle name="千分位 4 2 2 4 3" xfId="3934"/>
    <cellStyle name="千分位 4 2 2 4 4" xfId="6845"/>
    <cellStyle name="千分位 4 2 2 5" xfId="966"/>
    <cellStyle name="千分位 4 2 2 5 2" xfId="3002"/>
    <cellStyle name="千分位 4 2 2 5 2 2" xfId="4867"/>
    <cellStyle name="千分位 4 2 2 5 2 3" xfId="6848"/>
    <cellStyle name="千分位 4 2 2 5 3" xfId="3935"/>
    <cellStyle name="千分位 4 2 2 5 4" xfId="6847"/>
    <cellStyle name="千分位 4 2 2 6" xfId="967"/>
    <cellStyle name="千分位 4 2 2 6 2" xfId="3003"/>
    <cellStyle name="千分位 4 2 2 6 2 2" xfId="4868"/>
    <cellStyle name="千分位 4 2 2 6 2 3" xfId="6850"/>
    <cellStyle name="千分位 4 2 2 6 3" xfId="3936"/>
    <cellStyle name="千分位 4 2 2 6 4" xfId="6849"/>
    <cellStyle name="千分位 4 2 2 7" xfId="2990"/>
    <cellStyle name="千分位 4 2 2 7 2" xfId="4855"/>
    <cellStyle name="千分位 4 2 2 7 3" xfId="6851"/>
    <cellStyle name="千分位 4 2 2 8" xfId="3923"/>
    <cellStyle name="千分位 4 2 2 9" xfId="6824"/>
    <cellStyle name="千分位 4 2 3" xfId="968"/>
    <cellStyle name="千分位 4 2 3 2" xfId="969"/>
    <cellStyle name="千分位 4 2 3 2 2" xfId="970"/>
    <cellStyle name="千分位 4 2 3 2 2 2" xfId="3006"/>
    <cellStyle name="千分位 4 2 3 2 2 2 2" xfId="4871"/>
    <cellStyle name="千分位 4 2 3 2 2 2 3" xfId="6855"/>
    <cellStyle name="千分位 4 2 3 2 2 3" xfId="3939"/>
    <cellStyle name="千分位 4 2 3 2 2 4" xfId="6854"/>
    <cellStyle name="千分位 4 2 3 2 3" xfId="971"/>
    <cellStyle name="千分位 4 2 3 2 3 2" xfId="3007"/>
    <cellStyle name="千分位 4 2 3 2 3 2 2" xfId="4872"/>
    <cellStyle name="千分位 4 2 3 2 3 2 3" xfId="6857"/>
    <cellStyle name="千分位 4 2 3 2 3 3" xfId="3940"/>
    <cellStyle name="千分位 4 2 3 2 3 4" xfId="6856"/>
    <cellStyle name="千分位 4 2 3 2 4" xfId="972"/>
    <cellStyle name="千分位 4 2 3 2 4 2" xfId="3008"/>
    <cellStyle name="千分位 4 2 3 2 4 2 2" xfId="4873"/>
    <cellStyle name="千分位 4 2 3 2 4 2 3" xfId="6859"/>
    <cellStyle name="千分位 4 2 3 2 4 3" xfId="3941"/>
    <cellStyle name="千分位 4 2 3 2 4 4" xfId="6858"/>
    <cellStyle name="千分位 4 2 3 2 5" xfId="3005"/>
    <cellStyle name="千分位 4 2 3 2 5 2" xfId="4870"/>
    <cellStyle name="千分位 4 2 3 2 5 3" xfId="6860"/>
    <cellStyle name="千分位 4 2 3 2 6" xfId="3938"/>
    <cellStyle name="千分位 4 2 3 2 7" xfId="6853"/>
    <cellStyle name="千分位 4 2 3 3" xfId="973"/>
    <cellStyle name="千分位 4 2 3 3 2" xfId="3009"/>
    <cellStyle name="千分位 4 2 3 3 2 2" xfId="4874"/>
    <cellStyle name="千分位 4 2 3 3 2 3" xfId="6862"/>
    <cellStyle name="千分位 4 2 3 3 3" xfId="3942"/>
    <cellStyle name="千分位 4 2 3 3 4" xfId="6861"/>
    <cellStyle name="千分位 4 2 3 4" xfId="974"/>
    <cellStyle name="千分位 4 2 3 4 2" xfId="3010"/>
    <cellStyle name="千分位 4 2 3 4 2 2" xfId="4875"/>
    <cellStyle name="千分位 4 2 3 4 2 3" xfId="6864"/>
    <cellStyle name="千分位 4 2 3 4 3" xfId="3943"/>
    <cellStyle name="千分位 4 2 3 4 4" xfId="6863"/>
    <cellStyle name="千分位 4 2 3 5" xfId="975"/>
    <cellStyle name="千分位 4 2 3 5 2" xfId="3011"/>
    <cellStyle name="千分位 4 2 3 5 2 2" xfId="4876"/>
    <cellStyle name="千分位 4 2 3 5 2 3" xfId="6866"/>
    <cellStyle name="千分位 4 2 3 5 3" xfId="3944"/>
    <cellStyle name="千分位 4 2 3 5 4" xfId="6865"/>
    <cellStyle name="千分位 4 2 3 6" xfId="3004"/>
    <cellStyle name="千分位 4 2 3 6 2" xfId="4869"/>
    <cellStyle name="千分位 4 2 3 6 3" xfId="6867"/>
    <cellStyle name="千分位 4 2 3 7" xfId="3937"/>
    <cellStyle name="千分位 4 2 3 8" xfId="6852"/>
    <cellStyle name="千分位 4 2 4" xfId="976"/>
    <cellStyle name="千分位 4 2 4 2" xfId="977"/>
    <cellStyle name="千分位 4 2 4 3" xfId="3012"/>
    <cellStyle name="千分位 4 2 4 3 2" xfId="4877"/>
    <cellStyle name="千分位 4 2 4 3 3" xfId="6869"/>
    <cellStyle name="千分位 4 2 4 4" xfId="3945"/>
    <cellStyle name="千分位 4 2 4 5" xfId="6868"/>
    <cellStyle name="千分位 4 2 5" xfId="978"/>
    <cellStyle name="千分位 4 2 5 2" xfId="3013"/>
    <cellStyle name="千分位 4 2 5 2 2" xfId="4878"/>
    <cellStyle name="千分位 4 2 5 2 3" xfId="6871"/>
    <cellStyle name="千分位 4 2 5 3" xfId="3946"/>
    <cellStyle name="千分位 4 2 5 4" xfId="6870"/>
    <cellStyle name="千分位 4 3" xfId="979"/>
    <cellStyle name="千分位 4 3 2" xfId="980"/>
    <cellStyle name="千分位 4 3 2 2" xfId="981"/>
    <cellStyle name="千分位 4 3 2 2 2" xfId="982"/>
    <cellStyle name="千分位 4 3 2 2 2 2" xfId="3017"/>
    <cellStyle name="千分位 4 3 2 2 2 2 2" xfId="4882"/>
    <cellStyle name="千分位 4 3 2 2 2 2 3" xfId="6876"/>
    <cellStyle name="千分位 4 3 2 2 2 3" xfId="3950"/>
    <cellStyle name="千分位 4 3 2 2 2 4" xfId="6875"/>
    <cellStyle name="千分位 4 3 2 2 3" xfId="983"/>
    <cellStyle name="千分位 4 3 2 2 3 2" xfId="3018"/>
    <cellStyle name="千分位 4 3 2 2 3 2 2" xfId="4883"/>
    <cellStyle name="千分位 4 3 2 2 3 2 3" xfId="6878"/>
    <cellStyle name="千分位 4 3 2 2 3 3" xfId="3951"/>
    <cellStyle name="千分位 4 3 2 2 3 4" xfId="6877"/>
    <cellStyle name="千分位 4 3 2 2 4" xfId="984"/>
    <cellStyle name="千分位 4 3 2 2 4 2" xfId="3019"/>
    <cellStyle name="千分位 4 3 2 2 4 2 2" xfId="4884"/>
    <cellStyle name="千分位 4 3 2 2 4 2 3" xfId="6880"/>
    <cellStyle name="千分位 4 3 2 2 4 3" xfId="3952"/>
    <cellStyle name="千分位 4 3 2 2 4 4" xfId="6879"/>
    <cellStyle name="千分位 4 3 2 2 5" xfId="3016"/>
    <cellStyle name="千分位 4 3 2 2 5 2" xfId="4881"/>
    <cellStyle name="千分位 4 3 2 2 5 3" xfId="6881"/>
    <cellStyle name="千分位 4 3 2 2 6" xfId="3949"/>
    <cellStyle name="千分位 4 3 2 2 7" xfId="6874"/>
    <cellStyle name="千分位 4 3 2 3" xfId="985"/>
    <cellStyle name="千分位 4 3 2 3 2" xfId="3020"/>
    <cellStyle name="千分位 4 3 2 3 2 2" xfId="4885"/>
    <cellStyle name="千分位 4 3 2 3 2 3" xfId="6883"/>
    <cellStyle name="千分位 4 3 2 3 3" xfId="3953"/>
    <cellStyle name="千分位 4 3 2 3 4" xfId="6882"/>
    <cellStyle name="千分位 4 3 2 4" xfId="986"/>
    <cellStyle name="千分位 4 3 2 4 2" xfId="3021"/>
    <cellStyle name="千分位 4 3 2 4 2 2" xfId="4886"/>
    <cellStyle name="千分位 4 3 2 4 2 3" xfId="6885"/>
    <cellStyle name="千分位 4 3 2 4 3" xfId="3954"/>
    <cellStyle name="千分位 4 3 2 4 4" xfId="6884"/>
    <cellStyle name="千分位 4 3 2 5" xfId="987"/>
    <cellStyle name="千分位 4 3 2 5 2" xfId="3022"/>
    <cellStyle name="千分位 4 3 2 5 2 2" xfId="4887"/>
    <cellStyle name="千分位 4 3 2 5 2 3" xfId="6887"/>
    <cellStyle name="千分位 4 3 2 5 3" xfId="3955"/>
    <cellStyle name="千分位 4 3 2 5 4" xfId="6886"/>
    <cellStyle name="千分位 4 3 2 6" xfId="3015"/>
    <cellStyle name="千分位 4 3 2 6 2" xfId="4880"/>
    <cellStyle name="千分位 4 3 2 6 3" xfId="6888"/>
    <cellStyle name="千分位 4 3 2 7" xfId="3948"/>
    <cellStyle name="千分位 4 3 2 8" xfId="6873"/>
    <cellStyle name="千分位 4 3 3" xfId="988"/>
    <cellStyle name="千分位 4 3 3 2" xfId="989"/>
    <cellStyle name="千分位 4 3 3 2 2" xfId="990"/>
    <cellStyle name="千分位 4 3 3 2 2 2" xfId="3025"/>
    <cellStyle name="千分位 4 3 3 2 2 2 2" xfId="4890"/>
    <cellStyle name="千分位 4 3 3 2 2 2 3" xfId="6892"/>
    <cellStyle name="千分位 4 3 3 2 2 3" xfId="3958"/>
    <cellStyle name="千分位 4 3 3 2 2 4" xfId="6891"/>
    <cellStyle name="千分位 4 3 3 2 3" xfId="3024"/>
    <cellStyle name="千分位 4 3 3 2 3 2" xfId="4889"/>
    <cellStyle name="千分位 4 3 3 2 3 3" xfId="6893"/>
    <cellStyle name="千分位 4 3 3 2 4" xfId="3957"/>
    <cellStyle name="千分位 4 3 3 2 5" xfId="6890"/>
    <cellStyle name="千分位 4 3 3 3" xfId="991"/>
    <cellStyle name="千分位 4 3 3 3 2" xfId="3026"/>
    <cellStyle name="千分位 4 3 3 3 2 2" xfId="4891"/>
    <cellStyle name="千分位 4 3 3 3 2 3" xfId="6895"/>
    <cellStyle name="千分位 4 3 3 3 3" xfId="3959"/>
    <cellStyle name="千分位 4 3 3 3 4" xfId="6894"/>
    <cellStyle name="千分位 4 3 3 4" xfId="992"/>
    <cellStyle name="千分位 4 3 3 4 2" xfId="3027"/>
    <cellStyle name="千分位 4 3 3 4 2 2" xfId="4892"/>
    <cellStyle name="千分位 4 3 3 4 2 3" xfId="6897"/>
    <cellStyle name="千分位 4 3 3 4 3" xfId="3960"/>
    <cellStyle name="千分位 4 3 3 4 4" xfId="6896"/>
    <cellStyle name="千分位 4 3 3 5" xfId="3023"/>
    <cellStyle name="千分位 4 3 3 5 2" xfId="4888"/>
    <cellStyle name="千分位 4 3 3 5 3" xfId="6898"/>
    <cellStyle name="千分位 4 3 3 6" xfId="3956"/>
    <cellStyle name="千分位 4 3 3 7" xfId="6889"/>
    <cellStyle name="千分位 4 3 4" xfId="993"/>
    <cellStyle name="千分位 4 3 5" xfId="994"/>
    <cellStyle name="千分位 4 3 5 2" xfId="3028"/>
    <cellStyle name="千分位 4 3 5 2 2" xfId="4893"/>
    <cellStyle name="千分位 4 3 5 2 3" xfId="6900"/>
    <cellStyle name="千分位 4 3 5 3" xfId="3961"/>
    <cellStyle name="千分位 4 3 5 4" xfId="6899"/>
    <cellStyle name="千分位 4 3 6" xfId="3014"/>
    <cellStyle name="千分位 4 3 6 2" xfId="4879"/>
    <cellStyle name="千分位 4 3 6 3" xfId="6901"/>
    <cellStyle name="千分位 4 3 7" xfId="3947"/>
    <cellStyle name="千分位 4 3 8" xfId="6872"/>
    <cellStyle name="千分位 4 4" xfId="995"/>
    <cellStyle name="千分位 4 4 2" xfId="996"/>
    <cellStyle name="千分位 4 4 2 2" xfId="997"/>
    <cellStyle name="千分位 4 4 2 2 2" xfId="3031"/>
    <cellStyle name="千分位 4 4 2 2 2 2" xfId="4896"/>
    <cellStyle name="千分位 4 4 2 2 2 3" xfId="6905"/>
    <cellStyle name="千分位 4 4 2 2 3" xfId="3964"/>
    <cellStyle name="千分位 4 4 2 2 4" xfId="6904"/>
    <cellStyle name="千分位 4 4 2 3" xfId="998"/>
    <cellStyle name="千分位 4 4 2 3 2" xfId="3032"/>
    <cellStyle name="千分位 4 4 2 3 2 2" xfId="4897"/>
    <cellStyle name="千分位 4 4 2 3 2 3" xfId="6907"/>
    <cellStyle name="千分位 4 4 2 3 3" xfId="3965"/>
    <cellStyle name="千分位 4 4 2 3 4" xfId="6906"/>
    <cellStyle name="千分位 4 4 2 4" xfId="999"/>
    <cellStyle name="千分位 4 4 2 4 2" xfId="3033"/>
    <cellStyle name="千分位 4 4 2 4 2 2" xfId="4898"/>
    <cellStyle name="千分位 4 4 2 4 2 3" xfId="6909"/>
    <cellStyle name="千分位 4 4 2 4 3" xfId="3966"/>
    <cellStyle name="千分位 4 4 2 4 4" xfId="6908"/>
    <cellStyle name="千分位 4 4 2 5" xfId="3030"/>
    <cellStyle name="千分位 4 4 2 5 2" xfId="4895"/>
    <cellStyle name="千分位 4 4 2 5 3" xfId="6910"/>
    <cellStyle name="千分位 4 4 2 6" xfId="3963"/>
    <cellStyle name="千分位 4 4 2 7" xfId="6903"/>
    <cellStyle name="千分位 4 4 3" xfId="1000"/>
    <cellStyle name="千分位 4 4 3 2" xfId="3034"/>
    <cellStyle name="千分位 4 4 3 2 2" xfId="4899"/>
    <cellStyle name="千分位 4 4 3 2 3" xfId="6912"/>
    <cellStyle name="千分位 4 4 3 3" xfId="3967"/>
    <cellStyle name="千分位 4 4 3 4" xfId="6911"/>
    <cellStyle name="千分位 4 4 4" xfId="1001"/>
    <cellStyle name="千分位 4 4 4 2" xfId="3035"/>
    <cellStyle name="千分位 4 4 4 2 2" xfId="4900"/>
    <cellStyle name="千分位 4 4 4 2 3" xfId="6914"/>
    <cellStyle name="千分位 4 4 4 3" xfId="3968"/>
    <cellStyle name="千分位 4 4 4 4" xfId="6913"/>
    <cellStyle name="千分位 4 4 5" xfId="1002"/>
    <cellStyle name="千分位 4 4 5 2" xfId="3036"/>
    <cellStyle name="千分位 4 4 5 2 2" xfId="4901"/>
    <cellStyle name="千分位 4 4 5 2 3" xfId="6916"/>
    <cellStyle name="千分位 4 4 5 3" xfId="3969"/>
    <cellStyle name="千分位 4 4 5 4" xfId="6915"/>
    <cellStyle name="千分位 4 4 6" xfId="3029"/>
    <cellStyle name="千分位 4 4 6 2" xfId="4894"/>
    <cellStyle name="千分位 4 4 6 3" xfId="6917"/>
    <cellStyle name="千分位 4 4 7" xfId="3962"/>
    <cellStyle name="千分位 4 4 8" xfId="6902"/>
    <cellStyle name="千分位 4 5" xfId="1003"/>
    <cellStyle name="千分位 4 5 2" xfId="1004"/>
    <cellStyle name="千分位 4 5 2 2" xfId="1005"/>
    <cellStyle name="千分位 4 5 2 2 2" xfId="3039"/>
    <cellStyle name="千分位 4 5 2 2 2 2" xfId="4904"/>
    <cellStyle name="千分位 4 5 2 2 2 3" xfId="6921"/>
    <cellStyle name="千分位 4 5 2 2 3" xfId="3972"/>
    <cellStyle name="千分位 4 5 2 2 4" xfId="6920"/>
    <cellStyle name="千分位 4 5 2 3" xfId="3038"/>
    <cellStyle name="千分位 4 5 2 3 2" xfId="4903"/>
    <cellStyle name="千分位 4 5 2 3 3" xfId="6922"/>
    <cellStyle name="千分位 4 5 2 4" xfId="3971"/>
    <cellStyle name="千分位 4 5 2 5" xfId="6919"/>
    <cellStyle name="千分位 4 5 3" xfId="1006"/>
    <cellStyle name="千分位 4 5 3 2" xfId="3040"/>
    <cellStyle name="千分位 4 5 3 2 2" xfId="4905"/>
    <cellStyle name="千分位 4 5 3 2 3" xfId="6924"/>
    <cellStyle name="千分位 4 5 3 3" xfId="3973"/>
    <cellStyle name="千分位 4 5 3 4" xfId="6923"/>
    <cellStyle name="千分位 4 5 4" xfId="1007"/>
    <cellStyle name="千分位 4 5 4 2" xfId="3041"/>
    <cellStyle name="千分位 4 5 4 2 2" xfId="4906"/>
    <cellStyle name="千分位 4 5 4 2 3" xfId="6926"/>
    <cellStyle name="千分位 4 5 4 3" xfId="3974"/>
    <cellStyle name="千分位 4 5 4 4" xfId="6925"/>
    <cellStyle name="千分位 4 5 5" xfId="3037"/>
    <cellStyle name="千分位 4 5 5 2" xfId="4902"/>
    <cellStyle name="千分位 4 5 5 3" xfId="6927"/>
    <cellStyle name="千分位 4 5 6" xfId="3970"/>
    <cellStyle name="千分位 4 5 7" xfId="6918"/>
    <cellStyle name="千分位 4 6" xfId="1008"/>
    <cellStyle name="千分位 4 6 2" xfId="1009"/>
    <cellStyle name="千分位 4 6 2 2" xfId="1010"/>
    <cellStyle name="千分位 4 6 2 2 2" xfId="3044"/>
    <cellStyle name="千分位 4 6 2 2 2 2" xfId="4909"/>
    <cellStyle name="千分位 4 6 2 2 2 3" xfId="6931"/>
    <cellStyle name="千分位 4 6 2 2 3" xfId="3977"/>
    <cellStyle name="千分位 4 6 2 2 4" xfId="6930"/>
    <cellStyle name="千分位 4 6 2 3" xfId="3043"/>
    <cellStyle name="千分位 4 6 2 3 2" xfId="4908"/>
    <cellStyle name="千分位 4 6 2 3 3" xfId="6932"/>
    <cellStyle name="千分位 4 6 2 4" xfId="3976"/>
    <cellStyle name="千分位 4 6 2 5" xfId="6929"/>
    <cellStyle name="千分位 4 6 3" xfId="1011"/>
    <cellStyle name="千分位 4 6 3 2" xfId="3045"/>
    <cellStyle name="千分位 4 6 3 2 2" xfId="4910"/>
    <cellStyle name="千分位 4 6 3 2 3" xfId="6934"/>
    <cellStyle name="千分位 4 6 3 3" xfId="3978"/>
    <cellStyle name="千分位 4 6 3 4" xfId="6933"/>
    <cellStyle name="千分位 4 6 4" xfId="1012"/>
    <cellStyle name="千分位 4 6 4 2" xfId="3046"/>
    <cellStyle name="千分位 4 6 4 2 2" xfId="4911"/>
    <cellStyle name="千分位 4 6 4 2 3" xfId="6936"/>
    <cellStyle name="千分位 4 6 4 3" xfId="3979"/>
    <cellStyle name="千分位 4 6 4 4" xfId="6935"/>
    <cellStyle name="千分位 4 6 5" xfId="3042"/>
    <cellStyle name="千分位 4 6 5 2" xfId="4907"/>
    <cellStyle name="千分位 4 6 5 3" xfId="6937"/>
    <cellStyle name="千分位 4 6 6" xfId="3975"/>
    <cellStyle name="千分位 4 6 7" xfId="6928"/>
    <cellStyle name="千分位 4 7" xfId="1013"/>
    <cellStyle name="千分位 4 7 2" xfId="1014"/>
    <cellStyle name="千分位 4 7 2 2" xfId="3048"/>
    <cellStyle name="千分位 4 7 2 2 2" xfId="4913"/>
    <cellStyle name="千分位 4 7 2 2 3" xfId="6940"/>
    <cellStyle name="千分位 4 7 2 3" xfId="3981"/>
    <cellStyle name="千分位 4 7 2 4" xfId="6939"/>
    <cellStyle name="千分位 4 7 3" xfId="1015"/>
    <cellStyle name="千分位 4 7 3 2" xfId="3049"/>
    <cellStyle name="千分位 4 7 3 2 2" xfId="4914"/>
    <cellStyle name="千分位 4 7 3 2 3" xfId="6942"/>
    <cellStyle name="千分位 4 7 3 3" xfId="3982"/>
    <cellStyle name="千分位 4 7 3 4" xfId="6941"/>
    <cellStyle name="千分位 4 7 4" xfId="3047"/>
    <cellStyle name="千分位 4 7 4 2" xfId="4912"/>
    <cellStyle name="千分位 4 7 4 3" xfId="6943"/>
    <cellStyle name="千分位 4 7 5" xfId="3980"/>
    <cellStyle name="千分位 4 7 6" xfId="6938"/>
    <cellStyle name="千分位 4 8" xfId="1016"/>
    <cellStyle name="千分位 4 8 2" xfId="3050"/>
    <cellStyle name="千分位 4 8 2 2" xfId="4915"/>
    <cellStyle name="千分位 4 8 2 3" xfId="6945"/>
    <cellStyle name="千分位 4 8 3" xfId="3983"/>
    <cellStyle name="千分位 4 8 4" xfId="6944"/>
    <cellStyle name="千分位 4 9" xfId="1017"/>
    <cellStyle name="千分位 4 9 2" xfId="3051"/>
    <cellStyle name="千分位 4 9 2 2" xfId="4916"/>
    <cellStyle name="千分位 4 9 2 3" xfId="6947"/>
    <cellStyle name="千分位 4 9 3" xfId="3984"/>
    <cellStyle name="千分位 4 9 4" xfId="6946"/>
    <cellStyle name="千分位 5" xfId="120"/>
    <cellStyle name="千分位 5 10" xfId="1018"/>
    <cellStyle name="千分位 5 10 2" xfId="3052"/>
    <cellStyle name="千分位 5 10 2 2" xfId="4917"/>
    <cellStyle name="千分位 5 10 2 3" xfId="6949"/>
    <cellStyle name="千分位 5 10 3" xfId="3985"/>
    <cellStyle name="千分位 5 10 4" xfId="6948"/>
    <cellStyle name="千分位 5 2" xfId="121"/>
    <cellStyle name="千分位 5 2 2" xfId="1019"/>
    <cellStyle name="千分位 5 2 2 2" xfId="1020"/>
    <cellStyle name="千分位 5 2 2 2 2" xfId="1021"/>
    <cellStyle name="千分位 5 2 2 2 2 2" xfId="1022"/>
    <cellStyle name="千分位 5 2 2 2 2 2 2" xfId="3056"/>
    <cellStyle name="千分位 5 2 2 2 2 2 2 2" xfId="4921"/>
    <cellStyle name="千分位 5 2 2 2 2 2 2 3" xfId="6954"/>
    <cellStyle name="千分位 5 2 2 2 2 2 3" xfId="3989"/>
    <cellStyle name="千分位 5 2 2 2 2 2 4" xfId="6953"/>
    <cellStyle name="千分位 5 2 2 2 2 3" xfId="1023"/>
    <cellStyle name="千分位 5 2 2 2 2 3 2" xfId="3057"/>
    <cellStyle name="千分位 5 2 2 2 2 3 2 2" xfId="4922"/>
    <cellStyle name="千分位 5 2 2 2 2 3 2 3" xfId="6956"/>
    <cellStyle name="千分位 5 2 2 2 2 3 3" xfId="3990"/>
    <cellStyle name="千分位 5 2 2 2 2 3 4" xfId="6955"/>
    <cellStyle name="千分位 5 2 2 2 2 4" xfId="3055"/>
    <cellStyle name="千分位 5 2 2 2 2 4 2" xfId="4920"/>
    <cellStyle name="千分位 5 2 2 2 2 4 3" xfId="6957"/>
    <cellStyle name="千分位 5 2 2 2 2 5" xfId="3988"/>
    <cellStyle name="千分位 5 2 2 2 2 6" xfId="6952"/>
    <cellStyle name="千分位 5 2 2 2 3" xfId="1024"/>
    <cellStyle name="千分位 5 2 2 2 3 2" xfId="3058"/>
    <cellStyle name="千分位 5 2 2 2 3 2 2" xfId="4923"/>
    <cellStyle name="千分位 5 2 2 2 3 2 3" xfId="6959"/>
    <cellStyle name="千分位 5 2 2 2 3 3" xfId="3991"/>
    <cellStyle name="千分位 5 2 2 2 3 4" xfId="6958"/>
    <cellStyle name="千分位 5 2 2 2 4" xfId="1025"/>
    <cellStyle name="千分位 5 2 2 2 4 2" xfId="3059"/>
    <cellStyle name="千分位 5 2 2 2 4 2 2" xfId="4924"/>
    <cellStyle name="千分位 5 2 2 2 4 2 3" xfId="6961"/>
    <cellStyle name="千分位 5 2 2 2 4 3" xfId="3992"/>
    <cellStyle name="千分位 5 2 2 2 4 4" xfId="6960"/>
    <cellStyle name="千分位 5 2 2 2 5" xfId="3054"/>
    <cellStyle name="千分位 5 2 2 2 5 2" xfId="4919"/>
    <cellStyle name="千分位 5 2 2 2 5 3" xfId="6962"/>
    <cellStyle name="千分位 5 2 2 2 6" xfId="3987"/>
    <cellStyle name="千分位 5 2 2 2 7" xfId="6951"/>
    <cellStyle name="千分位 5 2 2 3" xfId="1026"/>
    <cellStyle name="千分位 5 2 2 3 2" xfId="1027"/>
    <cellStyle name="千分位 5 2 2 3 2 2" xfId="3061"/>
    <cellStyle name="千分位 5 2 2 3 2 2 2" xfId="4926"/>
    <cellStyle name="千分位 5 2 2 3 2 2 3" xfId="6965"/>
    <cellStyle name="千分位 5 2 2 3 2 3" xfId="3994"/>
    <cellStyle name="千分位 5 2 2 3 2 4" xfId="6964"/>
    <cellStyle name="千分位 5 2 2 3 3" xfId="1028"/>
    <cellStyle name="千分位 5 2 2 3 3 2" xfId="3062"/>
    <cellStyle name="千分位 5 2 2 3 3 2 2" xfId="4927"/>
    <cellStyle name="千分位 5 2 2 3 3 2 3" xfId="6967"/>
    <cellStyle name="千分位 5 2 2 3 3 3" xfId="3995"/>
    <cellStyle name="千分位 5 2 2 3 3 4" xfId="6966"/>
    <cellStyle name="千分位 5 2 2 3 4" xfId="3060"/>
    <cellStyle name="千分位 5 2 2 3 4 2" xfId="4925"/>
    <cellStyle name="千分位 5 2 2 3 4 3" xfId="6968"/>
    <cellStyle name="千分位 5 2 2 3 5" xfId="3993"/>
    <cellStyle name="千分位 5 2 2 3 6" xfId="6963"/>
    <cellStyle name="千分位 5 2 2 4" xfId="1029"/>
    <cellStyle name="千分位 5 2 2 4 2" xfId="3063"/>
    <cellStyle name="千分位 5 2 2 4 2 2" xfId="4928"/>
    <cellStyle name="千分位 5 2 2 4 2 3" xfId="6970"/>
    <cellStyle name="千分位 5 2 2 4 3" xfId="3996"/>
    <cellStyle name="千分位 5 2 2 4 4" xfId="6969"/>
    <cellStyle name="千分位 5 2 2 5" xfId="1030"/>
    <cellStyle name="千分位 5 2 2 5 2" xfId="3064"/>
    <cellStyle name="千分位 5 2 2 5 2 2" xfId="4929"/>
    <cellStyle name="千分位 5 2 2 5 2 3" xfId="6972"/>
    <cellStyle name="千分位 5 2 2 5 3" xfId="3997"/>
    <cellStyle name="千分位 5 2 2 5 4" xfId="6971"/>
    <cellStyle name="千分位 5 2 2 6" xfId="3053"/>
    <cellStyle name="千分位 5 2 2 6 2" xfId="4918"/>
    <cellStyle name="千分位 5 2 2 6 3" xfId="6973"/>
    <cellStyle name="千分位 5 2 2 7" xfId="3986"/>
    <cellStyle name="千分位 5 2 2 8" xfId="6950"/>
    <cellStyle name="千分位 5 2 3" xfId="1031"/>
    <cellStyle name="千分位 5 2 3 2" xfId="1032"/>
    <cellStyle name="千分位 5 2 3 2 2" xfId="1033"/>
    <cellStyle name="千分位 5 2 3 2 2 2" xfId="3067"/>
    <cellStyle name="千分位 5 2 3 2 2 2 2" xfId="4932"/>
    <cellStyle name="千分位 5 2 3 2 2 2 3" xfId="6977"/>
    <cellStyle name="千分位 5 2 3 2 2 3" xfId="4000"/>
    <cellStyle name="千分位 5 2 3 2 2 4" xfId="6976"/>
    <cellStyle name="千分位 5 2 3 2 3" xfId="1034"/>
    <cellStyle name="千分位 5 2 3 2 3 2" xfId="3068"/>
    <cellStyle name="千分位 5 2 3 2 3 2 2" xfId="4933"/>
    <cellStyle name="千分位 5 2 3 2 3 2 3" xfId="6979"/>
    <cellStyle name="千分位 5 2 3 2 3 3" xfId="4001"/>
    <cellStyle name="千分位 5 2 3 2 3 4" xfId="6978"/>
    <cellStyle name="千分位 5 2 3 2 4" xfId="3066"/>
    <cellStyle name="千分位 5 2 3 2 4 2" xfId="4931"/>
    <cellStyle name="千分位 5 2 3 2 4 3" xfId="6980"/>
    <cellStyle name="千分位 5 2 3 2 5" xfId="3999"/>
    <cellStyle name="千分位 5 2 3 2 6" xfId="6975"/>
    <cellStyle name="千分位 5 2 3 3" xfId="1035"/>
    <cellStyle name="千分位 5 2 3 3 2" xfId="3069"/>
    <cellStyle name="千分位 5 2 3 3 2 2" xfId="4934"/>
    <cellStyle name="千分位 5 2 3 3 2 3" xfId="6982"/>
    <cellStyle name="千分位 5 2 3 3 3" xfId="4002"/>
    <cellStyle name="千分位 5 2 3 3 4" xfId="6981"/>
    <cellStyle name="千分位 5 2 3 4" xfId="1036"/>
    <cellStyle name="千分位 5 2 3 4 2" xfId="3070"/>
    <cellStyle name="千分位 5 2 3 4 2 2" xfId="4935"/>
    <cellStyle name="千分位 5 2 3 4 2 3" xfId="6984"/>
    <cellStyle name="千分位 5 2 3 4 3" xfId="4003"/>
    <cellStyle name="千分位 5 2 3 4 4" xfId="6983"/>
    <cellStyle name="千分位 5 2 3 5" xfId="3065"/>
    <cellStyle name="千分位 5 2 3 5 2" xfId="4930"/>
    <cellStyle name="千分位 5 2 3 5 3" xfId="6985"/>
    <cellStyle name="千分位 5 2 3 6" xfId="3998"/>
    <cellStyle name="千分位 5 2 3 7" xfId="6974"/>
    <cellStyle name="千分位 5 2 4" xfId="1037"/>
    <cellStyle name="千分位 5 2 4 2" xfId="1038"/>
    <cellStyle name="千分位 5 2 4 2 2" xfId="3072"/>
    <cellStyle name="千分位 5 2 4 2 2 2" xfId="4937"/>
    <cellStyle name="千分位 5 2 4 2 2 3" xfId="6988"/>
    <cellStyle name="千分位 5 2 4 2 3" xfId="4005"/>
    <cellStyle name="千分位 5 2 4 2 4" xfId="6987"/>
    <cellStyle name="千分位 5 2 4 3" xfId="1039"/>
    <cellStyle name="千分位 5 2 4 3 2" xfId="3073"/>
    <cellStyle name="千分位 5 2 4 3 2 2" xfId="4938"/>
    <cellStyle name="千分位 5 2 4 3 2 3" xfId="6990"/>
    <cellStyle name="千分位 5 2 4 3 3" xfId="4006"/>
    <cellStyle name="千分位 5 2 4 3 4" xfId="6989"/>
    <cellStyle name="千分位 5 2 4 4" xfId="3071"/>
    <cellStyle name="千分位 5 2 4 4 2" xfId="4936"/>
    <cellStyle name="千分位 5 2 4 4 3" xfId="6991"/>
    <cellStyle name="千分位 5 2 4 5" xfId="4004"/>
    <cellStyle name="千分位 5 2 4 6" xfId="6986"/>
    <cellStyle name="千分位 5 2 5" xfId="1040"/>
    <cellStyle name="千分位 5 3" xfId="1041"/>
    <cellStyle name="千分位 5 3 2" xfId="1042"/>
    <cellStyle name="千分位 5 3 2 2" xfId="1043"/>
    <cellStyle name="千分位 5 3 2 2 2" xfId="1044"/>
    <cellStyle name="千分位 5 3 2 2 2 2" xfId="3077"/>
    <cellStyle name="千分位 5 3 2 2 2 2 2" xfId="4942"/>
    <cellStyle name="千分位 5 3 2 2 2 2 3" xfId="6996"/>
    <cellStyle name="千分位 5 3 2 2 2 3" xfId="4010"/>
    <cellStyle name="千分位 5 3 2 2 2 4" xfId="6995"/>
    <cellStyle name="千分位 5 3 2 2 3" xfId="1045"/>
    <cellStyle name="千分位 5 3 2 2 3 2" xfId="3078"/>
    <cellStyle name="千分位 5 3 2 2 3 2 2" xfId="4943"/>
    <cellStyle name="千分位 5 3 2 2 3 2 3" xfId="6998"/>
    <cellStyle name="千分位 5 3 2 2 3 3" xfId="4011"/>
    <cellStyle name="千分位 5 3 2 2 3 4" xfId="6997"/>
    <cellStyle name="千分位 5 3 2 2 4" xfId="3076"/>
    <cellStyle name="千分位 5 3 2 2 4 2" xfId="4941"/>
    <cellStyle name="千分位 5 3 2 2 4 3" xfId="6999"/>
    <cellStyle name="千分位 5 3 2 2 5" xfId="4009"/>
    <cellStyle name="千分位 5 3 2 2 6" xfId="6994"/>
    <cellStyle name="千分位 5 3 2 3" xfId="1046"/>
    <cellStyle name="千分位 5 3 2 3 2" xfId="3079"/>
    <cellStyle name="千分位 5 3 2 3 2 2" xfId="4944"/>
    <cellStyle name="千分位 5 3 2 3 2 3" xfId="7001"/>
    <cellStyle name="千分位 5 3 2 3 3" xfId="4012"/>
    <cellStyle name="千分位 5 3 2 3 4" xfId="7000"/>
    <cellStyle name="千分位 5 3 2 4" xfId="1047"/>
    <cellStyle name="千分位 5 3 2 4 2" xfId="3080"/>
    <cellStyle name="千分位 5 3 2 4 2 2" xfId="4945"/>
    <cellStyle name="千分位 5 3 2 4 2 3" xfId="7003"/>
    <cellStyle name="千分位 5 3 2 4 3" xfId="4013"/>
    <cellStyle name="千分位 5 3 2 4 4" xfId="7002"/>
    <cellStyle name="千分位 5 3 2 5" xfId="3075"/>
    <cellStyle name="千分位 5 3 2 5 2" xfId="4940"/>
    <cellStyle name="千分位 5 3 2 5 3" xfId="7004"/>
    <cellStyle name="千分位 5 3 2 6" xfId="4008"/>
    <cellStyle name="千分位 5 3 2 7" xfId="6993"/>
    <cellStyle name="千分位 5 3 3" xfId="1048"/>
    <cellStyle name="千分位 5 3 3 2" xfId="1049"/>
    <cellStyle name="千分位 5 3 3 2 2" xfId="3082"/>
    <cellStyle name="千分位 5 3 3 2 2 2" xfId="4947"/>
    <cellStyle name="千分位 5 3 3 2 2 3" xfId="7007"/>
    <cellStyle name="千分位 5 3 3 2 3" xfId="4015"/>
    <cellStyle name="千分位 5 3 3 2 4" xfId="7006"/>
    <cellStyle name="千分位 5 3 3 3" xfId="1050"/>
    <cellStyle name="千分位 5 3 3 3 2" xfId="3083"/>
    <cellStyle name="千分位 5 3 3 3 2 2" xfId="4948"/>
    <cellStyle name="千分位 5 3 3 3 2 3" xfId="7009"/>
    <cellStyle name="千分位 5 3 3 3 3" xfId="4016"/>
    <cellStyle name="千分位 5 3 3 3 4" xfId="7008"/>
    <cellStyle name="千分位 5 3 3 4" xfId="3081"/>
    <cellStyle name="千分位 5 3 3 4 2" xfId="4946"/>
    <cellStyle name="千分位 5 3 3 4 3" xfId="7010"/>
    <cellStyle name="千分位 5 3 3 5" xfId="4014"/>
    <cellStyle name="千分位 5 3 3 6" xfId="7005"/>
    <cellStyle name="千分位 5 3 4" xfId="1051"/>
    <cellStyle name="千分位 5 3 5" xfId="3074"/>
    <cellStyle name="千分位 5 3 5 2" xfId="4939"/>
    <cellStyle name="千分位 5 3 5 3" xfId="7011"/>
    <cellStyle name="千分位 5 3 6" xfId="4007"/>
    <cellStyle name="千分位 5 3 7" xfId="6992"/>
    <cellStyle name="千分位 5 4" xfId="1052"/>
    <cellStyle name="千分位 5 4 2" xfId="1053"/>
    <cellStyle name="千分位 5 4 2 2" xfId="1054"/>
    <cellStyle name="千分位 5 4 2 2 2" xfId="3086"/>
    <cellStyle name="千分位 5 4 2 2 2 2" xfId="4951"/>
    <cellStyle name="千分位 5 4 2 2 2 3" xfId="7015"/>
    <cellStyle name="千分位 5 4 2 2 3" xfId="4019"/>
    <cellStyle name="千分位 5 4 2 2 4" xfId="7014"/>
    <cellStyle name="千分位 5 4 2 3" xfId="1055"/>
    <cellStyle name="千分位 5 4 2 3 2" xfId="3087"/>
    <cellStyle name="千分位 5 4 2 3 2 2" xfId="4952"/>
    <cellStyle name="千分位 5 4 2 3 2 3" xfId="7017"/>
    <cellStyle name="千分位 5 4 2 3 3" xfId="4020"/>
    <cellStyle name="千分位 5 4 2 3 4" xfId="7016"/>
    <cellStyle name="千分位 5 4 2 4" xfId="1056"/>
    <cellStyle name="千分位 5 4 2 4 2" xfId="3088"/>
    <cellStyle name="千分位 5 4 2 4 2 2" xfId="4953"/>
    <cellStyle name="千分位 5 4 2 4 2 3" xfId="7019"/>
    <cellStyle name="千分位 5 4 2 4 3" xfId="4021"/>
    <cellStyle name="千分位 5 4 2 4 4" xfId="7018"/>
    <cellStyle name="千分位 5 4 2 5" xfId="3085"/>
    <cellStyle name="千分位 5 4 2 5 2" xfId="4950"/>
    <cellStyle name="千分位 5 4 2 5 3" xfId="7020"/>
    <cellStyle name="千分位 5 4 2 6" xfId="4018"/>
    <cellStyle name="千分位 5 4 2 7" xfId="7013"/>
    <cellStyle name="千分位 5 4 3" xfId="1057"/>
    <cellStyle name="千分位 5 4 3 2" xfId="3089"/>
    <cellStyle name="千分位 5 4 3 2 2" xfId="4954"/>
    <cellStyle name="千分位 5 4 3 2 3" xfId="7022"/>
    <cellStyle name="千分位 5 4 3 3" xfId="4022"/>
    <cellStyle name="千分位 5 4 3 4" xfId="7021"/>
    <cellStyle name="千分位 5 4 4" xfId="1058"/>
    <cellStyle name="千分位 5 4 4 2" xfId="3090"/>
    <cellStyle name="千分位 5 4 4 2 2" xfId="4955"/>
    <cellStyle name="千分位 5 4 4 2 3" xfId="7024"/>
    <cellStyle name="千分位 5 4 4 3" xfId="4023"/>
    <cellStyle name="千分位 5 4 4 4" xfId="7023"/>
    <cellStyle name="千分位 5 4 5" xfId="1059"/>
    <cellStyle name="千分位 5 4 5 2" xfId="3091"/>
    <cellStyle name="千分位 5 4 5 2 2" xfId="4956"/>
    <cellStyle name="千分位 5 4 5 2 3" xfId="7026"/>
    <cellStyle name="千分位 5 4 5 3" xfId="4024"/>
    <cellStyle name="千分位 5 4 5 4" xfId="7025"/>
    <cellStyle name="千分位 5 4 6" xfId="3084"/>
    <cellStyle name="千分位 5 4 6 2" xfId="4949"/>
    <cellStyle name="千分位 5 4 6 3" xfId="7027"/>
    <cellStyle name="千分位 5 4 7" xfId="4017"/>
    <cellStyle name="千分位 5 4 8" xfId="7012"/>
    <cellStyle name="千分位 5 5" xfId="1060"/>
    <cellStyle name="千分位 5 5 2" xfId="1061"/>
    <cellStyle name="千分位 5 5 3" xfId="3092"/>
    <cellStyle name="千分位 5 5 3 2" xfId="4957"/>
    <cellStyle name="千分位 5 5 3 3" xfId="7029"/>
    <cellStyle name="千分位 5 5 4" xfId="4025"/>
    <cellStyle name="千分位 5 5 5" xfId="7028"/>
    <cellStyle name="千分位 5 6" xfId="1062"/>
    <cellStyle name="千分位 5 6 2" xfId="1063"/>
    <cellStyle name="千分位 5 6 2 2" xfId="3094"/>
    <cellStyle name="千分位 5 6 2 2 2" xfId="4959"/>
    <cellStyle name="千分位 5 6 2 2 3" xfId="7032"/>
    <cellStyle name="千分位 5 6 2 3" xfId="4027"/>
    <cellStyle name="千分位 5 6 2 4" xfId="7031"/>
    <cellStyle name="千分位 5 6 3" xfId="1064"/>
    <cellStyle name="千分位 5 6 3 2" xfId="3095"/>
    <cellStyle name="千分位 5 6 3 2 2" xfId="4960"/>
    <cellStyle name="千分位 5 6 3 2 3" xfId="7034"/>
    <cellStyle name="千分位 5 6 3 3" xfId="4028"/>
    <cellStyle name="千分位 5 6 3 4" xfId="7033"/>
    <cellStyle name="千分位 5 6 4" xfId="3093"/>
    <cellStyle name="千分位 5 6 4 2" xfId="4958"/>
    <cellStyle name="千分位 5 6 4 3" xfId="7035"/>
    <cellStyle name="千分位 5 6 5" xfId="4026"/>
    <cellStyle name="千分位 5 6 6" xfId="7030"/>
    <cellStyle name="千分位 5 7" xfId="1065"/>
    <cellStyle name="千分位 5 8" xfId="1066"/>
    <cellStyle name="千分位 5 9" xfId="1067"/>
    <cellStyle name="千分位 5 9 2" xfId="3096"/>
    <cellStyle name="千分位 5 9 2 2" xfId="4961"/>
    <cellStyle name="千分位 5 9 2 3" xfId="7037"/>
    <cellStyle name="千分位 5 9 3" xfId="4029"/>
    <cellStyle name="千分位 5 9 4" xfId="7036"/>
    <cellStyle name="千分位 6" xfId="122"/>
    <cellStyle name="千分位 6 2" xfId="1068"/>
    <cellStyle name="千分位 6 3" xfId="1069"/>
    <cellStyle name="千分位 6 4" xfId="1070"/>
    <cellStyle name="千分位 7" xfId="197"/>
    <cellStyle name="千分位 7 10" xfId="3327"/>
    <cellStyle name="千分位 7 10 2" xfId="5192"/>
    <cellStyle name="千分位 7 10 3" xfId="7039"/>
    <cellStyle name="千分位 7 11" xfId="3442"/>
    <cellStyle name="千分位 7 11 2" xfId="5307"/>
    <cellStyle name="千分位 7 11 3" xfId="7040"/>
    <cellStyle name="千分位 7 12" xfId="3562"/>
    <cellStyle name="千分位 7 13" xfId="7038"/>
    <cellStyle name="千分位 7 2" xfId="226"/>
    <cellStyle name="千分位 7 2 10" xfId="7041"/>
    <cellStyle name="千分位 7 2 2" xfId="1071"/>
    <cellStyle name="千分位 7 2 2 2" xfId="2491"/>
    <cellStyle name="千分位 7 2 2 3" xfId="2268"/>
    <cellStyle name="千分位 7 2 2 3 2" xfId="4149"/>
    <cellStyle name="千分位 7 2 2 3 3" xfId="7042"/>
    <cellStyle name="千分位 7 2 3" xfId="2362"/>
    <cellStyle name="千分位 7 2 3 2" xfId="4243"/>
    <cellStyle name="千分位 7 2 3 3" xfId="7043"/>
    <cellStyle name="千分位 7 2 4" xfId="2532"/>
    <cellStyle name="千分位 7 2 4 2" xfId="4398"/>
    <cellStyle name="千分位 7 2 4 3" xfId="7044"/>
    <cellStyle name="千分位 7 2 5" xfId="2648"/>
    <cellStyle name="千分位 7 2 5 2" xfId="4513"/>
    <cellStyle name="千分位 7 2 5 3" xfId="7045"/>
    <cellStyle name="千分位 7 2 6" xfId="3241"/>
    <cellStyle name="千分位 7 2 6 2" xfId="5106"/>
    <cellStyle name="千分位 7 2 6 3" xfId="7046"/>
    <cellStyle name="千分位 7 2 7" xfId="3351"/>
    <cellStyle name="千分位 7 2 7 2" xfId="5216"/>
    <cellStyle name="千分位 7 2 7 3" xfId="7047"/>
    <cellStyle name="千分位 7 2 8" xfId="3466"/>
    <cellStyle name="千分位 7 2 8 2" xfId="5331"/>
    <cellStyle name="千分位 7 2 8 3" xfId="7048"/>
    <cellStyle name="千分位 7 2 9" xfId="3581"/>
    <cellStyle name="千分位 7 3" xfId="250"/>
    <cellStyle name="千分位 7 3 10" xfId="7049"/>
    <cellStyle name="千分位 7 3 2" xfId="2285"/>
    <cellStyle name="千分位 7 3 2 2" xfId="4166"/>
    <cellStyle name="千分位 7 3 2 3" xfId="7050"/>
    <cellStyle name="千分位 7 3 3" xfId="2386"/>
    <cellStyle name="千分位 7 3 3 2" xfId="4267"/>
    <cellStyle name="千分位 7 3 3 3" xfId="7051"/>
    <cellStyle name="千分位 7 3 4" xfId="2556"/>
    <cellStyle name="千分位 7 3 4 2" xfId="4422"/>
    <cellStyle name="千分位 7 3 4 3" xfId="7052"/>
    <cellStyle name="千分位 7 3 5" xfId="2672"/>
    <cellStyle name="千分位 7 3 5 2" xfId="4537"/>
    <cellStyle name="千分位 7 3 5 3" xfId="7053"/>
    <cellStyle name="千分位 7 3 6" xfId="3260"/>
    <cellStyle name="千分位 7 3 6 2" xfId="5125"/>
    <cellStyle name="千分位 7 3 6 3" xfId="7054"/>
    <cellStyle name="千分位 7 3 7" xfId="3375"/>
    <cellStyle name="千分位 7 3 7 2" xfId="5240"/>
    <cellStyle name="千分位 7 3 7 3" xfId="7055"/>
    <cellStyle name="千分位 7 3 8" xfId="3490"/>
    <cellStyle name="千分位 7 3 8 2" xfId="5355"/>
    <cellStyle name="千分位 7 3 8 3" xfId="7056"/>
    <cellStyle name="千分位 7 3 9" xfId="3605"/>
    <cellStyle name="千分位 7 4" xfId="305"/>
    <cellStyle name="千分位 7 4 10" xfId="7057"/>
    <cellStyle name="千分位 7 4 2" xfId="2302"/>
    <cellStyle name="千分位 7 4 2 2" xfId="4183"/>
    <cellStyle name="千分位 7 4 2 3" xfId="7058"/>
    <cellStyle name="千分位 7 4 3" xfId="2411"/>
    <cellStyle name="千分位 7 4 3 2" xfId="4292"/>
    <cellStyle name="千分位 7 4 3 3" xfId="7059"/>
    <cellStyle name="千分位 7 4 4" xfId="2581"/>
    <cellStyle name="千分位 7 4 4 2" xfId="4447"/>
    <cellStyle name="千分位 7 4 4 3" xfId="7060"/>
    <cellStyle name="千分位 7 4 5" xfId="2697"/>
    <cellStyle name="千分位 7 4 5 2" xfId="4562"/>
    <cellStyle name="千分位 7 4 5 3" xfId="7061"/>
    <cellStyle name="千分位 7 4 6" xfId="3285"/>
    <cellStyle name="千分位 7 4 6 2" xfId="5150"/>
    <cellStyle name="千分位 7 4 6 3" xfId="7062"/>
    <cellStyle name="千分位 7 4 7" xfId="3400"/>
    <cellStyle name="千分位 7 4 7 2" xfId="5265"/>
    <cellStyle name="千分位 7 4 7 3" xfId="7063"/>
    <cellStyle name="千分位 7 4 8" xfId="3515"/>
    <cellStyle name="千分位 7 4 8 2" xfId="5380"/>
    <cellStyle name="千分位 7 4 8 3" xfId="7064"/>
    <cellStyle name="千分位 7 4 9" xfId="3630"/>
    <cellStyle name="千分位 7 5" xfId="379"/>
    <cellStyle name="千分位 7 5 2" xfId="2445"/>
    <cellStyle name="千分位 7 5 2 2" xfId="4326"/>
    <cellStyle name="千分位 7 5 2 3" xfId="7066"/>
    <cellStyle name="千分位 7 5 3" xfId="2734"/>
    <cellStyle name="千分位 7 5 3 2" xfId="4599"/>
    <cellStyle name="千分位 7 5 3 3" xfId="7067"/>
    <cellStyle name="千分位 7 5 4" xfId="3667"/>
    <cellStyle name="千分位 7 5 5" xfId="7065"/>
    <cellStyle name="千分位 7 6" xfId="2338"/>
    <cellStyle name="千分位 7 6 2" xfId="4219"/>
    <cellStyle name="千分位 7 6 3" xfId="7068"/>
    <cellStyle name="千分位 7 7" xfId="2508"/>
    <cellStyle name="千分位 7 7 2" xfId="4374"/>
    <cellStyle name="千分位 7 7 3" xfId="7069"/>
    <cellStyle name="千分位 7 8" xfId="2624"/>
    <cellStyle name="千分位 7 8 2" xfId="4489"/>
    <cellStyle name="千分位 7 8 3" xfId="7070"/>
    <cellStyle name="千分位 7 9" xfId="3217"/>
    <cellStyle name="千分位 7 9 2" xfId="5082"/>
    <cellStyle name="千分位 7 9 3" xfId="7071"/>
    <cellStyle name="千分位 8" xfId="1072"/>
    <cellStyle name="千分位 8 2" xfId="1073"/>
    <cellStyle name="千分位 8 2 2" xfId="1074"/>
    <cellStyle name="千分位 8 2 2 2" xfId="1075"/>
    <cellStyle name="千分位 8 2 2 2 2" xfId="3100"/>
    <cellStyle name="千分位 8 2 2 2 2 2" xfId="4965"/>
    <cellStyle name="千分位 8 2 2 2 2 3" xfId="7076"/>
    <cellStyle name="千分位 8 2 2 2 3" xfId="4033"/>
    <cellStyle name="千分位 8 2 2 2 4" xfId="7075"/>
    <cellStyle name="千分位 8 2 2 3" xfId="3099"/>
    <cellStyle name="千分位 8 2 2 3 2" xfId="4964"/>
    <cellStyle name="千分位 8 2 2 3 3" xfId="7077"/>
    <cellStyle name="千分位 8 2 2 4" xfId="4032"/>
    <cellStyle name="千分位 8 2 2 5" xfId="7074"/>
    <cellStyle name="千分位 8 2 3" xfId="1076"/>
    <cellStyle name="千分位 8 2 3 2" xfId="3101"/>
    <cellStyle name="千分位 8 2 3 2 2" xfId="4966"/>
    <cellStyle name="千分位 8 2 3 2 3" xfId="7079"/>
    <cellStyle name="千分位 8 2 3 3" xfId="4034"/>
    <cellStyle name="千分位 8 2 3 4" xfId="7078"/>
    <cellStyle name="千分位 8 2 4" xfId="1077"/>
    <cellStyle name="千分位 8 2 4 2" xfId="3102"/>
    <cellStyle name="千分位 8 2 4 2 2" xfId="4967"/>
    <cellStyle name="千分位 8 2 4 2 3" xfId="7081"/>
    <cellStyle name="千分位 8 2 4 3" xfId="4035"/>
    <cellStyle name="千分位 8 2 4 4" xfId="7080"/>
    <cellStyle name="千分位 8 2 5" xfId="3098"/>
    <cellStyle name="千分位 8 2 5 2" xfId="4963"/>
    <cellStyle name="千分位 8 2 5 3" xfId="7082"/>
    <cellStyle name="千分位 8 2 6" xfId="4031"/>
    <cellStyle name="千分位 8 2 7" xfId="7073"/>
    <cellStyle name="千分位 8 3" xfId="1078"/>
    <cellStyle name="千分位 8 3 2" xfId="1079"/>
    <cellStyle name="千分位 8 3 2 2" xfId="3104"/>
    <cellStyle name="千分位 8 3 2 2 2" xfId="4969"/>
    <cellStyle name="千分位 8 3 2 2 3" xfId="7085"/>
    <cellStyle name="千分位 8 3 2 3" xfId="4037"/>
    <cellStyle name="千分位 8 3 2 4" xfId="7084"/>
    <cellStyle name="千分位 8 3 3" xfId="3103"/>
    <cellStyle name="千分位 8 3 3 2" xfId="4968"/>
    <cellStyle name="千分位 8 3 3 3" xfId="7086"/>
    <cellStyle name="千分位 8 3 4" xfId="4036"/>
    <cellStyle name="千分位 8 3 5" xfId="7083"/>
    <cellStyle name="千分位 8 4" xfId="1080"/>
    <cellStyle name="千分位 8 4 2" xfId="3105"/>
    <cellStyle name="千分位 8 4 2 2" xfId="4970"/>
    <cellStyle name="千分位 8 4 2 3" xfId="7088"/>
    <cellStyle name="千分位 8 4 3" xfId="4038"/>
    <cellStyle name="千分位 8 4 4" xfId="7087"/>
    <cellStyle name="千分位 8 5" xfId="1081"/>
    <cellStyle name="千分位 8 5 2" xfId="3106"/>
    <cellStyle name="千分位 8 5 2 2" xfId="4971"/>
    <cellStyle name="千分位 8 5 2 3" xfId="7090"/>
    <cellStyle name="千分位 8 5 3" xfId="4039"/>
    <cellStyle name="千分位 8 5 4" xfId="7089"/>
    <cellStyle name="千分位 8 6" xfId="3097"/>
    <cellStyle name="千分位 8 6 2" xfId="4962"/>
    <cellStyle name="千分位 8 6 3" xfId="7091"/>
    <cellStyle name="千分位 8 7" xfId="4030"/>
    <cellStyle name="千分位 8 8" xfId="7072"/>
    <cellStyle name="千分位 9" xfId="1082"/>
    <cellStyle name="千分位 9 2" xfId="1083"/>
    <cellStyle name="千分位 9 3" xfId="3107"/>
    <cellStyle name="千分位 9 3 2" xfId="4972"/>
    <cellStyle name="千分位 9 3 3" xfId="7093"/>
    <cellStyle name="千分位 9 4" xfId="4040"/>
    <cellStyle name="千分位 9 5" xfId="7092"/>
    <cellStyle name="千分位[0] 2" xfId="123"/>
    <cellStyle name="千分位[0] 2 2" xfId="124"/>
    <cellStyle name="千分位[0] 3" xfId="125"/>
    <cellStyle name="千分位[0] 3 2" xfId="126"/>
    <cellStyle name="中等 2" xfId="127"/>
    <cellStyle name="中等 2 2" xfId="1084"/>
    <cellStyle name="中等 3" xfId="1085"/>
    <cellStyle name="中等 4" xfId="1086"/>
    <cellStyle name="未定義" xfId="128"/>
    <cellStyle name="合計 2" xfId="129"/>
    <cellStyle name="合計 2 10" xfId="1087"/>
    <cellStyle name="合計 2 2" xfId="1088"/>
    <cellStyle name="合計 2 2 2" xfId="1089"/>
    <cellStyle name="合計 2 2 2 2" xfId="1090"/>
    <cellStyle name="合計 2 2 2 2 2" xfId="1091"/>
    <cellStyle name="合計 2 2 2 2 3" xfId="1092"/>
    <cellStyle name="合計 2 2 2 2 4" xfId="1093"/>
    <cellStyle name="合計 2 2 2 3" xfId="1094"/>
    <cellStyle name="合計 2 2 2 4" xfId="1095"/>
    <cellStyle name="合計 2 2 2 5" xfId="1096"/>
    <cellStyle name="合計 2 2 2 6" xfId="1097"/>
    <cellStyle name="合計 2 2 2 7" xfId="1098"/>
    <cellStyle name="合計 2 2 3" xfId="1099"/>
    <cellStyle name="合計 2 2 3 2" xfId="1100"/>
    <cellStyle name="合計 2 2 3 2 2" xfId="1101"/>
    <cellStyle name="合計 2 2 3 2 2 2" xfId="1102"/>
    <cellStyle name="合計 2 2 3 2 2 3" xfId="1103"/>
    <cellStyle name="合計 2 2 3 2 2 4" xfId="1104"/>
    <cellStyle name="合計 2 2 3 2 3" xfId="1105"/>
    <cellStyle name="合計 2 2 3 2 4" xfId="1106"/>
    <cellStyle name="合計 2 2 3 2 5" xfId="1107"/>
    <cellStyle name="合計 2 2 3 2 6" xfId="1108"/>
    <cellStyle name="合計 2 2 3 2 7" xfId="1109"/>
    <cellStyle name="合計 2 2 3 3" xfId="1110"/>
    <cellStyle name="合計 2 2 3 3 2" xfId="1111"/>
    <cellStyle name="合計 2 2 3 3 3" xfId="1112"/>
    <cellStyle name="合計 2 2 3 3 4" xfId="1113"/>
    <cellStyle name="合計 2 2 3 4" xfId="1114"/>
    <cellStyle name="合計 2 2 3 5" xfId="1115"/>
    <cellStyle name="合計 2 2 3 6" xfId="1116"/>
    <cellStyle name="合計 2 2 3 7" xfId="1117"/>
    <cellStyle name="合計 2 2 3 8" xfId="1118"/>
    <cellStyle name="合計 2 2 4" xfId="1119"/>
    <cellStyle name="合計 2 2 4 2" xfId="1120"/>
    <cellStyle name="合計 2 2 4 3" xfId="1121"/>
    <cellStyle name="合計 2 2 4 4" xfId="1122"/>
    <cellStyle name="合計 2 2 5" xfId="1123"/>
    <cellStyle name="合計 2 2 6" xfId="1124"/>
    <cellStyle name="合計 2 2 7" xfId="1125"/>
    <cellStyle name="合計 2 2 8" xfId="1126"/>
    <cellStyle name="合計 2 2 9" xfId="1127"/>
    <cellStyle name="合計 2 3" xfId="1128"/>
    <cellStyle name="合計 2 3 2" xfId="1129"/>
    <cellStyle name="合計 2 3 2 2" xfId="1130"/>
    <cellStyle name="合計 2 3 2 3" xfId="1131"/>
    <cellStyle name="合計 2 3 2 4" xfId="1132"/>
    <cellStyle name="合計 2 3 3" xfId="1133"/>
    <cellStyle name="合計 2 3 4" xfId="1134"/>
    <cellStyle name="合計 2 3 5" xfId="1135"/>
    <cellStyle name="合計 2 3 6" xfId="1136"/>
    <cellStyle name="合計 2 3 7" xfId="1137"/>
    <cellStyle name="合計 2 4" xfId="1138"/>
    <cellStyle name="合計 2 4 2" xfId="1139"/>
    <cellStyle name="合計 2 4 2 2" xfId="1140"/>
    <cellStyle name="合計 2 4 2 2 2" xfId="1141"/>
    <cellStyle name="合計 2 4 2 2 3" xfId="1142"/>
    <cellStyle name="合計 2 4 2 2 4" xfId="1143"/>
    <cellStyle name="合計 2 4 2 3" xfId="1144"/>
    <cellStyle name="合計 2 4 2 4" xfId="1145"/>
    <cellStyle name="合計 2 4 2 5" xfId="1146"/>
    <cellStyle name="合計 2 4 2 6" xfId="1147"/>
    <cellStyle name="合計 2 4 2 7" xfId="1148"/>
    <cellStyle name="合計 2 4 3" xfId="1149"/>
    <cellStyle name="合計 2 4 3 2" xfId="1150"/>
    <cellStyle name="合計 2 4 3 3" xfId="1151"/>
    <cellStyle name="合計 2 4 3 4" xfId="1152"/>
    <cellStyle name="合計 2 4 4" xfId="1153"/>
    <cellStyle name="合計 2 4 5" xfId="1154"/>
    <cellStyle name="合計 2 4 6" xfId="1155"/>
    <cellStyle name="合計 2 4 7" xfId="1156"/>
    <cellStyle name="合計 2 4 8" xfId="1157"/>
    <cellStyle name="合計 2 5" xfId="1158"/>
    <cellStyle name="合計 2 5 2" xfId="1159"/>
    <cellStyle name="合計 2 5 3" xfId="1160"/>
    <cellStyle name="合計 2 5 4" xfId="1161"/>
    <cellStyle name="合計 2 6" xfId="1162"/>
    <cellStyle name="合計 2 7" xfId="1163"/>
    <cellStyle name="合計 2 8" xfId="1164"/>
    <cellStyle name="合計 2 9" xfId="1165"/>
    <cellStyle name="合計 3" xfId="270"/>
    <cellStyle name="合計 3 2" xfId="1166"/>
    <cellStyle name="合計 3 2 2" xfId="1167"/>
    <cellStyle name="合計 3 2 2 2" xfId="1168"/>
    <cellStyle name="合計 3 2 2 3" xfId="1169"/>
    <cellStyle name="合計 3 2 2 4" xfId="1170"/>
    <cellStyle name="合計 3 2 3" xfId="1171"/>
    <cellStyle name="合計 3 2 4" xfId="1172"/>
    <cellStyle name="合計 3 2 5" xfId="1173"/>
    <cellStyle name="合計 3 2 6" xfId="1174"/>
    <cellStyle name="合計 3 2 7" xfId="1175"/>
    <cellStyle name="合計 3 3" xfId="1176"/>
    <cellStyle name="合計 3 3 2" xfId="1177"/>
    <cellStyle name="合計 3 3 2 2" xfId="1178"/>
    <cellStyle name="合計 3 3 2 2 2" xfId="1179"/>
    <cellStyle name="合計 3 3 2 2 3" xfId="1180"/>
    <cellStyle name="合計 3 3 2 2 4" xfId="1181"/>
    <cellStyle name="合計 3 3 2 3" xfId="1182"/>
    <cellStyle name="合計 3 3 2 4" xfId="1183"/>
    <cellStyle name="合計 3 3 2 5" xfId="1184"/>
    <cellStyle name="合計 3 3 2 6" xfId="1185"/>
    <cellStyle name="合計 3 3 2 7" xfId="1186"/>
    <cellStyle name="合計 3 3 3" xfId="1187"/>
    <cellStyle name="合計 3 3 3 2" xfId="1188"/>
    <cellStyle name="合計 3 3 3 3" xfId="1189"/>
    <cellStyle name="合計 3 3 3 4" xfId="1190"/>
    <cellStyle name="合計 3 3 4" xfId="1191"/>
    <cellStyle name="合計 3 3 5" xfId="1192"/>
    <cellStyle name="合計 3 3 6" xfId="1193"/>
    <cellStyle name="合計 3 3 7" xfId="1194"/>
    <cellStyle name="合計 3 3 8" xfId="1195"/>
    <cellStyle name="合計 3 4" xfId="1196"/>
    <cellStyle name="合計 3 4 2" xfId="1197"/>
    <cellStyle name="合計 3 4 3" xfId="1198"/>
    <cellStyle name="合計 3 4 4" xfId="1199"/>
    <cellStyle name="合計 3 5" xfId="1200"/>
    <cellStyle name="合計 3 6" xfId="1201"/>
    <cellStyle name="合計 3 7" xfId="1202"/>
    <cellStyle name="合計 3 8" xfId="1203"/>
    <cellStyle name="合計 3 9" xfId="1204"/>
    <cellStyle name="合計 4" xfId="1205"/>
    <cellStyle name="合計 4 10" xfId="1206"/>
    <cellStyle name="合計 4 2" xfId="1207"/>
    <cellStyle name="合計 4 2 2" xfId="1208"/>
    <cellStyle name="合計 4 2 2 2" xfId="1209"/>
    <cellStyle name="合計 4 2 2 3" xfId="1210"/>
    <cellStyle name="合計 4 2 2 4" xfId="1211"/>
    <cellStyle name="合計 4 2 3" xfId="1212"/>
    <cellStyle name="合計 4 2 4" xfId="1213"/>
    <cellStyle name="合計 4 2 5" xfId="1214"/>
    <cellStyle name="合計 4 2 6" xfId="1215"/>
    <cellStyle name="合計 4 2 7" xfId="1216"/>
    <cellStyle name="合計 4 3" xfId="1217"/>
    <cellStyle name="合計 4 3 2" xfId="1218"/>
    <cellStyle name="合計 4 3 2 2" xfId="1219"/>
    <cellStyle name="合計 4 3 2 2 2" xfId="1220"/>
    <cellStyle name="合計 4 3 2 2 3" xfId="1221"/>
    <cellStyle name="合計 4 3 2 2 4" xfId="1222"/>
    <cellStyle name="合計 4 3 2 3" xfId="1223"/>
    <cellStyle name="合計 4 3 2 4" xfId="1224"/>
    <cellStyle name="合計 4 3 2 5" xfId="1225"/>
    <cellStyle name="合計 4 3 2 6" xfId="1226"/>
    <cellStyle name="合計 4 3 2 7" xfId="1227"/>
    <cellStyle name="合計 4 3 3" xfId="1228"/>
    <cellStyle name="合計 4 3 3 2" xfId="1229"/>
    <cellStyle name="合計 4 3 3 3" xfId="1230"/>
    <cellStyle name="合計 4 3 3 4" xfId="1231"/>
    <cellStyle name="合計 4 3 4" xfId="1232"/>
    <cellStyle name="合計 4 3 5" xfId="1233"/>
    <cellStyle name="合計 4 3 6" xfId="1234"/>
    <cellStyle name="合計 4 3 7" xfId="1235"/>
    <cellStyle name="合計 4 3 8" xfId="1236"/>
    <cellStyle name="合計 4 4" xfId="1237"/>
    <cellStyle name="合計 4 4 2" xfId="1238"/>
    <cellStyle name="合計 4 4 2 2" xfId="1239"/>
    <cellStyle name="合計 4 4 2 3" xfId="1240"/>
    <cellStyle name="合計 4 4 2 4" xfId="1241"/>
    <cellStyle name="合計 4 4 3" xfId="1242"/>
    <cellStyle name="合計 4 4 4" xfId="1243"/>
    <cellStyle name="合計 4 4 5" xfId="1244"/>
    <cellStyle name="合計 4 4 6" xfId="1245"/>
    <cellStyle name="合計 4 4 7" xfId="1246"/>
    <cellStyle name="合計 4 5" xfId="1247"/>
    <cellStyle name="合計 4 5 2" xfId="1248"/>
    <cellStyle name="合計 4 5 3" xfId="1249"/>
    <cellStyle name="合計 4 5 4" xfId="1250"/>
    <cellStyle name="合計 4 6" xfId="1251"/>
    <cellStyle name="合計 4 7" xfId="1252"/>
    <cellStyle name="合計 4 8" xfId="1253"/>
    <cellStyle name="合計 4 9" xfId="1254"/>
    <cellStyle name="好 2" xfId="130"/>
    <cellStyle name="好 2 2" xfId="1255"/>
    <cellStyle name="好 3" xfId="1256"/>
    <cellStyle name="好 4" xfId="1257"/>
    <cellStyle name="好_1021224-103總預算案朝野協商彙總表(國防部)_1030103" xfId="320"/>
    <cellStyle name="好_1021224-103總預算案朝野協商彙總表(國防部)_1030103 (1)" xfId="321"/>
    <cellStyle name="好_1021224-103總預算案朝野協商彙總表(國防部)_1030103 (1)_1030104-103預算案朝野協商彙總表(第2組)加台聯(加委員會序號)-國安局" xfId="322"/>
    <cellStyle name="好_1021224-103總預算案朝野協商彙總表(國防部)_1030103_1030104-103預算案朝野協商彙總表(第2組)加台聯(加委員會序號)-國安局" xfId="323"/>
    <cellStyle name="好_1030103-103預算案朝野協商彙總表(國防部)" xfId="324"/>
    <cellStyle name="好_1030104-103預算案朝野協商彙總表(第2組)加台聯(加委員會序號)-國安局" xfId="325"/>
    <cellStyle name="好_104年無形資產初審建議表2" xfId="1258"/>
    <cellStyle name="好_97-106無形資產攤銷計算" xfId="1259"/>
    <cellStyle name="好_案數統計表" xfId="326"/>
    <cellStyle name="好_會計室版本_104無形資產彙計表" xfId="1260"/>
    <cellStyle name="百分比" xfId="175" builtinId="5"/>
    <cellStyle name="百分比 2" xfId="131"/>
    <cellStyle name="百分比 2 2" xfId="198"/>
    <cellStyle name="百分比 2 3" xfId="295"/>
    <cellStyle name="百分比 2 3 2" xfId="1262"/>
    <cellStyle name="百分比 2 3 2 2" xfId="1263"/>
    <cellStyle name="百分比 2 3 2 2 2" xfId="1264"/>
    <cellStyle name="百分比 2 3 2 2 2 2" xfId="3111"/>
    <cellStyle name="百分比 2 3 2 2 2 2 2" xfId="4976"/>
    <cellStyle name="百分比 2 3 2 2 2 2 3" xfId="7097"/>
    <cellStyle name="百分比 2 3 2 2 2 3" xfId="4044"/>
    <cellStyle name="百分比 2 3 2 2 2 4" xfId="7096"/>
    <cellStyle name="百分比 2 3 2 2 3" xfId="3110"/>
    <cellStyle name="百分比 2 3 2 2 3 2" xfId="4975"/>
    <cellStyle name="百分比 2 3 2 2 3 3" xfId="7098"/>
    <cellStyle name="百分比 2 3 2 2 4" xfId="4043"/>
    <cellStyle name="百分比 2 3 2 2 5" xfId="7095"/>
    <cellStyle name="百分比 2 3 2 3" xfId="1265"/>
    <cellStyle name="百分比 2 3 2 3 2" xfId="3112"/>
    <cellStyle name="百分比 2 3 2 3 2 2" xfId="4977"/>
    <cellStyle name="百分比 2 3 2 3 2 3" xfId="7100"/>
    <cellStyle name="百分比 2 3 2 3 3" xfId="4045"/>
    <cellStyle name="百分比 2 3 2 3 4" xfId="7099"/>
    <cellStyle name="百分比 2 3 2 4" xfId="1266"/>
    <cellStyle name="百分比 2 3 2 4 2" xfId="3113"/>
    <cellStyle name="百分比 2 3 2 4 2 2" xfId="4978"/>
    <cellStyle name="百分比 2 3 2 4 2 3" xfId="7102"/>
    <cellStyle name="百分比 2 3 2 4 3" xfId="4046"/>
    <cellStyle name="百分比 2 3 2 4 4" xfId="7101"/>
    <cellStyle name="百分比 2 3 2 5" xfId="3109"/>
    <cellStyle name="百分比 2 3 2 5 2" xfId="4974"/>
    <cellStyle name="百分比 2 3 2 5 3" xfId="7103"/>
    <cellStyle name="百分比 2 3 2 6" xfId="4042"/>
    <cellStyle name="百分比 2 3 2 7" xfId="7094"/>
    <cellStyle name="百分比 2 3 3" xfId="1267"/>
    <cellStyle name="百分比 2 3 3 2" xfId="1268"/>
    <cellStyle name="百分比 2 3 3 2 2" xfId="1269"/>
    <cellStyle name="百分比 2 3 3 2 2 2" xfId="3116"/>
    <cellStyle name="百分比 2 3 3 2 2 2 2" xfId="4981"/>
    <cellStyle name="百分比 2 3 3 2 2 2 3" xfId="7107"/>
    <cellStyle name="百分比 2 3 3 2 2 3" xfId="4049"/>
    <cellStyle name="百分比 2 3 3 2 2 4" xfId="7106"/>
    <cellStyle name="百分比 2 3 3 2 3" xfId="3115"/>
    <cellStyle name="百分比 2 3 3 2 3 2" xfId="4980"/>
    <cellStyle name="百分比 2 3 3 2 3 3" xfId="7108"/>
    <cellStyle name="百分比 2 3 3 2 4" xfId="4048"/>
    <cellStyle name="百分比 2 3 3 2 5" xfId="7105"/>
    <cellStyle name="百分比 2 3 3 3" xfId="1270"/>
    <cellStyle name="百分比 2 3 3 3 2" xfId="3117"/>
    <cellStyle name="百分比 2 3 3 3 2 2" xfId="4982"/>
    <cellStyle name="百分比 2 3 3 3 2 3" xfId="7110"/>
    <cellStyle name="百分比 2 3 3 3 3" xfId="4050"/>
    <cellStyle name="百分比 2 3 3 3 4" xfId="7109"/>
    <cellStyle name="百分比 2 3 3 4" xfId="1271"/>
    <cellStyle name="百分比 2 3 3 4 2" xfId="3118"/>
    <cellStyle name="百分比 2 3 3 4 2 2" xfId="4983"/>
    <cellStyle name="百分比 2 3 3 4 2 3" xfId="7112"/>
    <cellStyle name="百分比 2 3 3 4 3" xfId="4051"/>
    <cellStyle name="百分比 2 3 3 4 4" xfId="7111"/>
    <cellStyle name="百分比 2 3 3 5" xfId="3114"/>
    <cellStyle name="百分比 2 3 3 5 2" xfId="4979"/>
    <cellStyle name="百分比 2 3 3 5 3" xfId="7113"/>
    <cellStyle name="百分比 2 3 3 6" xfId="4047"/>
    <cellStyle name="百分比 2 3 3 7" xfId="7104"/>
    <cellStyle name="百分比 2 3 4" xfId="1272"/>
    <cellStyle name="百分比 2 3 4 2" xfId="1273"/>
    <cellStyle name="百分比 2 3 4 2 2" xfId="1274"/>
    <cellStyle name="百分比 2 3 4 2 2 2" xfId="3121"/>
    <cellStyle name="百分比 2 3 4 2 2 2 2" xfId="4986"/>
    <cellStyle name="百分比 2 3 4 2 2 2 3" xfId="7117"/>
    <cellStyle name="百分比 2 3 4 2 2 3" xfId="4054"/>
    <cellStyle name="百分比 2 3 4 2 2 4" xfId="7116"/>
    <cellStyle name="百分比 2 3 4 2 3" xfId="3120"/>
    <cellStyle name="百分比 2 3 4 2 3 2" xfId="4985"/>
    <cellStyle name="百分比 2 3 4 2 3 3" xfId="7118"/>
    <cellStyle name="百分比 2 3 4 2 4" xfId="4053"/>
    <cellStyle name="百分比 2 3 4 2 5" xfId="7115"/>
    <cellStyle name="百分比 2 3 4 3" xfId="1275"/>
    <cellStyle name="百分比 2 3 4 3 2" xfId="3122"/>
    <cellStyle name="百分比 2 3 4 3 2 2" xfId="4987"/>
    <cellStyle name="百分比 2 3 4 3 2 3" xfId="7120"/>
    <cellStyle name="百分比 2 3 4 3 3" xfId="4055"/>
    <cellStyle name="百分比 2 3 4 3 4" xfId="7119"/>
    <cellStyle name="百分比 2 3 4 4" xfId="1276"/>
    <cellStyle name="百分比 2 3 4 4 2" xfId="3123"/>
    <cellStyle name="百分比 2 3 4 4 2 2" xfId="4988"/>
    <cellStyle name="百分比 2 3 4 4 2 3" xfId="7122"/>
    <cellStyle name="百分比 2 3 4 4 3" xfId="4056"/>
    <cellStyle name="百分比 2 3 4 4 4" xfId="7121"/>
    <cellStyle name="百分比 2 3 4 5" xfId="3119"/>
    <cellStyle name="百分比 2 3 4 5 2" xfId="4984"/>
    <cellStyle name="百分比 2 3 4 5 3" xfId="7123"/>
    <cellStyle name="百分比 2 3 4 6" xfId="4052"/>
    <cellStyle name="百分比 2 3 4 7" xfId="7114"/>
    <cellStyle name="百分比 2 3 5" xfId="1277"/>
    <cellStyle name="百分比 2 3 5 2" xfId="1278"/>
    <cellStyle name="百分比 2 3 5 2 2" xfId="3125"/>
    <cellStyle name="百分比 2 3 5 2 2 2" xfId="4990"/>
    <cellStyle name="百分比 2 3 5 2 2 3" xfId="7126"/>
    <cellStyle name="百分比 2 3 5 2 3" xfId="4058"/>
    <cellStyle name="百分比 2 3 5 2 4" xfId="7125"/>
    <cellStyle name="百分比 2 3 5 3" xfId="1279"/>
    <cellStyle name="百分比 2 3 5 3 2" xfId="3126"/>
    <cellStyle name="百分比 2 3 5 3 2 2" xfId="4991"/>
    <cellStyle name="百分比 2 3 5 3 2 3" xfId="7128"/>
    <cellStyle name="百分比 2 3 5 3 3" xfId="4059"/>
    <cellStyle name="百分比 2 3 5 3 4" xfId="7127"/>
    <cellStyle name="百分比 2 3 5 4" xfId="3124"/>
    <cellStyle name="百分比 2 3 5 4 2" xfId="4989"/>
    <cellStyle name="百分比 2 3 5 4 3" xfId="7129"/>
    <cellStyle name="百分比 2 3 5 5" xfId="4057"/>
    <cellStyle name="百分比 2 3 5 6" xfId="7124"/>
    <cellStyle name="百分比 2 3 6" xfId="1280"/>
    <cellStyle name="百分比 2 3 6 2" xfId="3127"/>
    <cellStyle name="百分比 2 3 6 2 2" xfId="4992"/>
    <cellStyle name="百分比 2 3 6 2 3" xfId="7131"/>
    <cellStyle name="百分比 2 3 6 3" xfId="4060"/>
    <cellStyle name="百分比 2 3 6 4" xfId="7130"/>
    <cellStyle name="百分比 2 3 7" xfId="1281"/>
    <cellStyle name="百分比 2 3 7 2" xfId="3128"/>
    <cellStyle name="百分比 2 3 7 2 2" xfId="4993"/>
    <cellStyle name="百分比 2 3 7 2 3" xfId="7133"/>
    <cellStyle name="百分比 2 3 7 3" xfId="4061"/>
    <cellStyle name="百分比 2 3 7 4" xfId="7132"/>
    <cellStyle name="百分比 2 3 8" xfId="1261"/>
    <cellStyle name="百分比 2 3 8 2" xfId="3108"/>
    <cellStyle name="百分比 2 3 8 2 2" xfId="4973"/>
    <cellStyle name="百分比 2 3 8 2 3" xfId="7135"/>
    <cellStyle name="百分比 2 3 8 3" xfId="4041"/>
    <cellStyle name="百分比 2 3 8 4" xfId="7134"/>
    <cellStyle name="百分比 3" xfId="132"/>
    <cellStyle name="百分比 3 10" xfId="1282"/>
    <cellStyle name="百分比 3 10 2" xfId="3129"/>
    <cellStyle name="百分比 3 10 2 2" xfId="4994"/>
    <cellStyle name="百分比 3 10 2 3" xfId="7137"/>
    <cellStyle name="百分比 3 10 3" xfId="4062"/>
    <cellStyle name="百分比 3 10 4" xfId="7136"/>
    <cellStyle name="百分比 3 2" xfId="1283"/>
    <cellStyle name="百分比 3 2 2" xfId="1284"/>
    <cellStyle name="百分比 3 2 2 2" xfId="1285"/>
    <cellStyle name="百分比 3 2 2 2 2" xfId="1286"/>
    <cellStyle name="百分比 3 2 2 2 2 2" xfId="1287"/>
    <cellStyle name="百分比 3 2 2 2 2 2 2" xfId="3134"/>
    <cellStyle name="百分比 3 2 2 2 2 2 2 2" xfId="4999"/>
    <cellStyle name="百分比 3 2 2 2 2 2 2 3" xfId="7143"/>
    <cellStyle name="百分比 3 2 2 2 2 2 3" xfId="4067"/>
    <cellStyle name="百分比 3 2 2 2 2 2 4" xfId="7142"/>
    <cellStyle name="百分比 3 2 2 2 2 3" xfId="1288"/>
    <cellStyle name="百分比 3 2 2 2 2 3 2" xfId="3135"/>
    <cellStyle name="百分比 3 2 2 2 2 3 2 2" xfId="5000"/>
    <cellStyle name="百分比 3 2 2 2 2 3 2 3" xfId="7145"/>
    <cellStyle name="百分比 3 2 2 2 2 3 3" xfId="4068"/>
    <cellStyle name="百分比 3 2 2 2 2 3 4" xfId="7144"/>
    <cellStyle name="百分比 3 2 2 2 2 4" xfId="3133"/>
    <cellStyle name="百分比 3 2 2 2 2 4 2" xfId="4998"/>
    <cellStyle name="百分比 3 2 2 2 2 4 3" xfId="7146"/>
    <cellStyle name="百分比 3 2 2 2 2 5" xfId="4066"/>
    <cellStyle name="百分比 3 2 2 2 2 6" xfId="7141"/>
    <cellStyle name="百分比 3 2 2 2 3" xfId="1289"/>
    <cellStyle name="百分比 3 2 2 2 3 2" xfId="3136"/>
    <cellStyle name="百分比 3 2 2 2 3 2 2" xfId="5001"/>
    <cellStyle name="百分比 3 2 2 2 3 2 3" xfId="7148"/>
    <cellStyle name="百分比 3 2 2 2 3 3" xfId="4069"/>
    <cellStyle name="百分比 3 2 2 2 3 4" xfId="7147"/>
    <cellStyle name="百分比 3 2 2 2 4" xfId="1290"/>
    <cellStyle name="百分比 3 2 2 2 4 2" xfId="3137"/>
    <cellStyle name="百分比 3 2 2 2 4 2 2" xfId="5002"/>
    <cellStyle name="百分比 3 2 2 2 4 2 3" xfId="7150"/>
    <cellStyle name="百分比 3 2 2 2 4 3" xfId="4070"/>
    <cellStyle name="百分比 3 2 2 2 4 4" xfId="7149"/>
    <cellStyle name="百分比 3 2 2 2 5" xfId="1291"/>
    <cellStyle name="百分比 3 2 2 2 5 2" xfId="3138"/>
    <cellStyle name="百分比 3 2 2 2 5 2 2" xfId="5003"/>
    <cellStyle name="百分比 3 2 2 2 5 2 3" xfId="7152"/>
    <cellStyle name="百分比 3 2 2 2 5 3" xfId="4071"/>
    <cellStyle name="百分比 3 2 2 2 5 4" xfId="7151"/>
    <cellStyle name="百分比 3 2 2 2 6" xfId="3132"/>
    <cellStyle name="百分比 3 2 2 2 6 2" xfId="4997"/>
    <cellStyle name="百分比 3 2 2 2 6 3" xfId="7153"/>
    <cellStyle name="百分比 3 2 2 2 7" xfId="4065"/>
    <cellStyle name="百分比 3 2 2 2 8" xfId="7140"/>
    <cellStyle name="百分比 3 2 2 3" xfId="1292"/>
    <cellStyle name="百分比 3 2 2 3 2" xfId="1293"/>
    <cellStyle name="百分比 3 2 2 3 2 2" xfId="3140"/>
    <cellStyle name="百分比 3 2 2 3 2 2 2" xfId="5005"/>
    <cellStyle name="百分比 3 2 2 3 2 2 3" xfId="7156"/>
    <cellStyle name="百分比 3 2 2 3 2 3" xfId="4073"/>
    <cellStyle name="百分比 3 2 2 3 2 4" xfId="7155"/>
    <cellStyle name="百分比 3 2 2 3 3" xfId="1294"/>
    <cellStyle name="百分比 3 2 2 3 3 2" xfId="3141"/>
    <cellStyle name="百分比 3 2 2 3 3 2 2" xfId="5006"/>
    <cellStyle name="百分比 3 2 2 3 3 2 3" xfId="7158"/>
    <cellStyle name="百分比 3 2 2 3 3 3" xfId="4074"/>
    <cellStyle name="百分比 3 2 2 3 3 4" xfId="7157"/>
    <cellStyle name="百分比 3 2 2 3 4" xfId="3139"/>
    <cellStyle name="百分比 3 2 2 3 4 2" xfId="5004"/>
    <cellStyle name="百分比 3 2 2 3 4 3" xfId="7159"/>
    <cellStyle name="百分比 3 2 2 3 5" xfId="4072"/>
    <cellStyle name="百分比 3 2 2 3 6" xfId="7154"/>
    <cellStyle name="百分比 3 2 2 4" xfId="1295"/>
    <cellStyle name="百分比 3 2 2 4 2" xfId="3142"/>
    <cellStyle name="百分比 3 2 2 4 2 2" xfId="5007"/>
    <cellStyle name="百分比 3 2 2 4 2 3" xfId="7161"/>
    <cellStyle name="百分比 3 2 2 4 3" xfId="4075"/>
    <cellStyle name="百分比 3 2 2 4 4" xfId="7160"/>
    <cellStyle name="百分比 3 2 2 5" xfId="1296"/>
    <cellStyle name="百分比 3 2 2 5 2" xfId="3143"/>
    <cellStyle name="百分比 3 2 2 5 2 2" xfId="5008"/>
    <cellStyle name="百分比 3 2 2 5 2 3" xfId="7163"/>
    <cellStyle name="百分比 3 2 2 5 3" xfId="4076"/>
    <cellStyle name="百分比 3 2 2 5 4" xfId="7162"/>
    <cellStyle name="百分比 3 2 2 6" xfId="1297"/>
    <cellStyle name="百分比 3 2 2 6 2" xfId="3144"/>
    <cellStyle name="百分比 3 2 2 6 2 2" xfId="5009"/>
    <cellStyle name="百分比 3 2 2 6 2 3" xfId="7165"/>
    <cellStyle name="百分比 3 2 2 6 3" xfId="4077"/>
    <cellStyle name="百分比 3 2 2 6 4" xfId="7164"/>
    <cellStyle name="百分比 3 2 2 7" xfId="3131"/>
    <cellStyle name="百分比 3 2 2 7 2" xfId="4996"/>
    <cellStyle name="百分比 3 2 2 7 3" xfId="7166"/>
    <cellStyle name="百分比 3 2 2 8" xfId="4064"/>
    <cellStyle name="百分比 3 2 2 9" xfId="7139"/>
    <cellStyle name="百分比 3 2 3" xfId="1298"/>
    <cellStyle name="百分比 3 2 3 2" xfId="1299"/>
    <cellStyle name="百分比 3 2 3 2 2" xfId="1300"/>
    <cellStyle name="百分比 3 2 3 2 2 2" xfId="3147"/>
    <cellStyle name="百分比 3 2 3 2 2 2 2" xfId="5012"/>
    <cellStyle name="百分比 3 2 3 2 2 2 3" xfId="7170"/>
    <cellStyle name="百分比 3 2 3 2 2 3" xfId="4080"/>
    <cellStyle name="百分比 3 2 3 2 2 4" xfId="7169"/>
    <cellStyle name="百分比 3 2 3 2 3" xfId="1301"/>
    <cellStyle name="百分比 3 2 3 2 3 2" xfId="3148"/>
    <cellStyle name="百分比 3 2 3 2 3 2 2" xfId="5013"/>
    <cellStyle name="百分比 3 2 3 2 3 2 3" xfId="7172"/>
    <cellStyle name="百分比 3 2 3 2 3 3" xfId="4081"/>
    <cellStyle name="百分比 3 2 3 2 3 4" xfId="7171"/>
    <cellStyle name="百分比 3 2 3 2 4" xfId="1302"/>
    <cellStyle name="百分比 3 2 3 2 4 2" xfId="3149"/>
    <cellStyle name="百分比 3 2 3 2 4 2 2" xfId="5014"/>
    <cellStyle name="百分比 3 2 3 2 4 2 3" xfId="7174"/>
    <cellStyle name="百分比 3 2 3 2 4 3" xfId="4082"/>
    <cellStyle name="百分比 3 2 3 2 4 4" xfId="7173"/>
    <cellStyle name="百分比 3 2 3 2 5" xfId="3146"/>
    <cellStyle name="百分比 3 2 3 2 5 2" xfId="5011"/>
    <cellStyle name="百分比 3 2 3 2 5 3" xfId="7175"/>
    <cellStyle name="百分比 3 2 3 2 6" xfId="4079"/>
    <cellStyle name="百分比 3 2 3 2 7" xfId="7168"/>
    <cellStyle name="百分比 3 2 3 3" xfId="1303"/>
    <cellStyle name="百分比 3 2 3 3 2" xfId="3150"/>
    <cellStyle name="百分比 3 2 3 3 2 2" xfId="5015"/>
    <cellStyle name="百分比 3 2 3 3 2 3" xfId="7177"/>
    <cellStyle name="百分比 3 2 3 3 3" xfId="4083"/>
    <cellStyle name="百分比 3 2 3 3 4" xfId="7176"/>
    <cellStyle name="百分比 3 2 3 4" xfId="1304"/>
    <cellStyle name="百分比 3 2 3 4 2" xfId="3151"/>
    <cellStyle name="百分比 3 2 3 4 2 2" xfId="5016"/>
    <cellStyle name="百分比 3 2 3 4 2 3" xfId="7179"/>
    <cellStyle name="百分比 3 2 3 4 3" xfId="4084"/>
    <cellStyle name="百分比 3 2 3 4 4" xfId="7178"/>
    <cellStyle name="百分比 3 2 3 5" xfId="1305"/>
    <cellStyle name="百分比 3 2 3 5 2" xfId="3152"/>
    <cellStyle name="百分比 3 2 3 5 2 2" xfId="5017"/>
    <cellStyle name="百分比 3 2 3 5 2 3" xfId="7181"/>
    <cellStyle name="百分比 3 2 3 5 3" xfId="4085"/>
    <cellStyle name="百分比 3 2 3 5 4" xfId="7180"/>
    <cellStyle name="百分比 3 2 3 6" xfId="3145"/>
    <cellStyle name="百分比 3 2 3 6 2" xfId="5010"/>
    <cellStyle name="百分比 3 2 3 6 3" xfId="7182"/>
    <cellStyle name="百分比 3 2 3 7" xfId="4078"/>
    <cellStyle name="百分比 3 2 3 8" xfId="7167"/>
    <cellStyle name="百分比 3 2 4" xfId="1306"/>
    <cellStyle name="百分比 3 2 4 2" xfId="1307"/>
    <cellStyle name="百分比 3 2 4 3" xfId="3153"/>
    <cellStyle name="百分比 3 2 4 3 2" xfId="5018"/>
    <cellStyle name="百分比 3 2 4 3 3" xfId="7184"/>
    <cellStyle name="百分比 3 2 4 4" xfId="4086"/>
    <cellStyle name="百分比 3 2 4 5" xfId="7183"/>
    <cellStyle name="百分比 3 2 5" xfId="1308"/>
    <cellStyle name="百分比 3 2 5 2" xfId="3154"/>
    <cellStyle name="百分比 3 2 5 2 2" xfId="5019"/>
    <cellStyle name="百分比 3 2 5 2 3" xfId="7186"/>
    <cellStyle name="百分比 3 2 5 3" xfId="4087"/>
    <cellStyle name="百分比 3 2 5 4" xfId="7185"/>
    <cellStyle name="百分比 3 2 6" xfId="3130"/>
    <cellStyle name="百分比 3 2 6 2" xfId="4995"/>
    <cellStyle name="百分比 3 2 6 3" xfId="7187"/>
    <cellStyle name="百分比 3 2 7" xfId="4063"/>
    <cellStyle name="百分比 3 2 8" xfId="7138"/>
    <cellStyle name="百分比 3 3" xfId="1309"/>
    <cellStyle name="百分比 3 3 10" xfId="7188"/>
    <cellStyle name="百分比 3 3 2" xfId="1310"/>
    <cellStyle name="百分比 3 3 2 2" xfId="1311"/>
    <cellStyle name="百分比 3 3 2 2 2" xfId="1312"/>
    <cellStyle name="百分比 3 3 2 2 2 2" xfId="3158"/>
    <cellStyle name="百分比 3 3 2 2 2 2 2" xfId="5023"/>
    <cellStyle name="百分比 3 3 2 2 2 2 3" xfId="7192"/>
    <cellStyle name="百分比 3 3 2 2 2 3" xfId="4091"/>
    <cellStyle name="百分比 3 3 2 2 2 4" xfId="7191"/>
    <cellStyle name="百分比 3 3 2 2 3" xfId="1313"/>
    <cellStyle name="百分比 3 3 2 2 3 2" xfId="3159"/>
    <cellStyle name="百分比 3 3 2 2 3 2 2" xfId="5024"/>
    <cellStyle name="百分比 3 3 2 2 3 2 3" xfId="7194"/>
    <cellStyle name="百分比 3 3 2 2 3 3" xfId="4092"/>
    <cellStyle name="百分比 3 3 2 2 3 4" xfId="7193"/>
    <cellStyle name="百分比 3 3 2 2 4" xfId="1314"/>
    <cellStyle name="百分比 3 3 2 2 4 2" xfId="3160"/>
    <cellStyle name="百分比 3 3 2 2 4 2 2" xfId="5025"/>
    <cellStyle name="百分比 3 3 2 2 4 2 3" xfId="7196"/>
    <cellStyle name="百分比 3 3 2 2 4 3" xfId="4093"/>
    <cellStyle name="百分比 3 3 2 2 4 4" xfId="7195"/>
    <cellStyle name="百分比 3 3 2 2 5" xfId="3157"/>
    <cellStyle name="百分比 3 3 2 2 5 2" xfId="5022"/>
    <cellStyle name="百分比 3 3 2 2 5 3" xfId="7197"/>
    <cellStyle name="百分比 3 3 2 2 6" xfId="4090"/>
    <cellStyle name="百分比 3 3 2 2 7" xfId="7190"/>
    <cellStyle name="百分比 3 3 2 3" xfId="1315"/>
    <cellStyle name="百分比 3 3 2 3 2" xfId="3161"/>
    <cellStyle name="百分比 3 3 2 3 2 2" xfId="5026"/>
    <cellStyle name="百分比 3 3 2 3 2 3" xfId="7199"/>
    <cellStyle name="百分比 3 3 2 3 3" xfId="4094"/>
    <cellStyle name="百分比 3 3 2 3 4" xfId="7198"/>
    <cellStyle name="百分比 3 3 2 4" xfId="1316"/>
    <cellStyle name="百分比 3 3 2 4 2" xfId="3162"/>
    <cellStyle name="百分比 3 3 2 4 2 2" xfId="5027"/>
    <cellStyle name="百分比 3 3 2 4 2 3" xfId="7201"/>
    <cellStyle name="百分比 3 3 2 4 3" xfId="4095"/>
    <cellStyle name="百分比 3 3 2 4 4" xfId="7200"/>
    <cellStyle name="百分比 3 3 2 5" xfId="1317"/>
    <cellStyle name="百分比 3 3 2 5 2" xfId="3163"/>
    <cellStyle name="百分比 3 3 2 5 2 2" xfId="5028"/>
    <cellStyle name="百分比 3 3 2 5 2 3" xfId="7203"/>
    <cellStyle name="百分比 3 3 2 5 3" xfId="4096"/>
    <cellStyle name="百分比 3 3 2 5 4" xfId="7202"/>
    <cellStyle name="百分比 3 3 2 6" xfId="3156"/>
    <cellStyle name="百分比 3 3 2 6 2" xfId="5021"/>
    <cellStyle name="百分比 3 3 2 6 3" xfId="7204"/>
    <cellStyle name="百分比 3 3 2 7" xfId="4089"/>
    <cellStyle name="百分比 3 3 2 8" xfId="7189"/>
    <cellStyle name="百分比 3 3 3" xfId="1318"/>
    <cellStyle name="百分比 3 3 3 2" xfId="1319"/>
    <cellStyle name="百分比 3 3 3 2 2" xfId="1320"/>
    <cellStyle name="百分比 3 3 3 2 2 2" xfId="3166"/>
    <cellStyle name="百分比 3 3 3 2 2 2 2" xfId="5031"/>
    <cellStyle name="百分比 3 3 3 2 2 2 3" xfId="7208"/>
    <cellStyle name="百分比 3 3 3 2 2 3" xfId="4099"/>
    <cellStyle name="百分比 3 3 3 2 2 4" xfId="7207"/>
    <cellStyle name="百分比 3 3 3 2 3" xfId="3165"/>
    <cellStyle name="百分比 3 3 3 2 3 2" xfId="5030"/>
    <cellStyle name="百分比 3 3 3 2 3 3" xfId="7209"/>
    <cellStyle name="百分比 3 3 3 2 4" xfId="4098"/>
    <cellStyle name="百分比 3 3 3 2 5" xfId="7206"/>
    <cellStyle name="百分比 3 3 3 3" xfId="1321"/>
    <cellStyle name="百分比 3 3 3 3 2" xfId="3167"/>
    <cellStyle name="百分比 3 3 3 3 2 2" xfId="5032"/>
    <cellStyle name="百分比 3 3 3 3 2 3" xfId="7211"/>
    <cellStyle name="百分比 3 3 3 3 3" xfId="4100"/>
    <cellStyle name="百分比 3 3 3 3 4" xfId="7210"/>
    <cellStyle name="百分比 3 3 3 4" xfId="1322"/>
    <cellStyle name="百分比 3 3 3 4 2" xfId="3168"/>
    <cellStyle name="百分比 3 3 3 4 2 2" xfId="5033"/>
    <cellStyle name="百分比 3 3 3 4 2 3" xfId="7213"/>
    <cellStyle name="百分比 3 3 3 4 3" xfId="4101"/>
    <cellStyle name="百分比 3 3 3 4 4" xfId="7212"/>
    <cellStyle name="百分比 3 3 3 5" xfId="3164"/>
    <cellStyle name="百分比 3 3 3 5 2" xfId="5029"/>
    <cellStyle name="百分比 3 3 3 5 3" xfId="7214"/>
    <cellStyle name="百分比 3 3 3 6" xfId="4097"/>
    <cellStyle name="百分比 3 3 3 7" xfId="7205"/>
    <cellStyle name="百分比 3 3 4" xfId="1323"/>
    <cellStyle name="百分比 3 3 4 2" xfId="1324"/>
    <cellStyle name="百分比 3 3 4 2 2" xfId="3170"/>
    <cellStyle name="百分比 3 3 4 2 2 2" xfId="5035"/>
    <cellStyle name="百分比 3 3 4 2 2 3" xfId="7217"/>
    <cellStyle name="百分比 3 3 4 2 3" xfId="4103"/>
    <cellStyle name="百分比 3 3 4 2 4" xfId="7216"/>
    <cellStyle name="百分比 3 3 4 3" xfId="1325"/>
    <cellStyle name="百分比 3 3 4 3 2" xfId="3171"/>
    <cellStyle name="百分比 3 3 4 3 2 2" xfId="5036"/>
    <cellStyle name="百分比 3 3 4 3 2 3" xfId="7219"/>
    <cellStyle name="百分比 3 3 4 3 3" xfId="4104"/>
    <cellStyle name="百分比 3 3 4 3 4" xfId="7218"/>
    <cellStyle name="百分比 3 3 4 4" xfId="3169"/>
    <cellStyle name="百分比 3 3 4 4 2" xfId="5034"/>
    <cellStyle name="百分比 3 3 4 4 3" xfId="7220"/>
    <cellStyle name="百分比 3 3 4 5" xfId="4102"/>
    <cellStyle name="百分比 3 3 4 6" xfId="7215"/>
    <cellStyle name="百分比 3 3 5" xfId="1326"/>
    <cellStyle name="百分比 3 3 5 2" xfId="3172"/>
    <cellStyle name="百分比 3 3 5 2 2" xfId="5037"/>
    <cellStyle name="百分比 3 3 5 2 3" xfId="7222"/>
    <cellStyle name="百分比 3 3 5 3" xfId="4105"/>
    <cellStyle name="百分比 3 3 5 4" xfId="7221"/>
    <cellStyle name="百分比 3 3 6" xfId="1327"/>
    <cellStyle name="百分比 3 3 6 2" xfId="3173"/>
    <cellStyle name="百分比 3 3 6 2 2" xfId="5038"/>
    <cellStyle name="百分比 3 3 6 2 3" xfId="7224"/>
    <cellStyle name="百分比 3 3 6 3" xfId="4106"/>
    <cellStyle name="百分比 3 3 6 4" xfId="7223"/>
    <cellStyle name="百分比 3 3 7" xfId="1328"/>
    <cellStyle name="百分比 3 3 7 2" xfId="3174"/>
    <cellStyle name="百分比 3 3 7 2 2" xfId="5039"/>
    <cellStyle name="百分比 3 3 7 2 3" xfId="7226"/>
    <cellStyle name="百分比 3 3 7 3" xfId="4107"/>
    <cellStyle name="百分比 3 3 7 4" xfId="7225"/>
    <cellStyle name="百分比 3 3 8" xfId="3155"/>
    <cellStyle name="百分比 3 3 8 2" xfId="5020"/>
    <cellStyle name="百分比 3 3 8 3" xfId="7227"/>
    <cellStyle name="百分比 3 3 9" xfId="4088"/>
    <cellStyle name="百分比 3 4" xfId="1329"/>
    <cellStyle name="百分比 3 4 2" xfId="1330"/>
    <cellStyle name="百分比 3 4 2 2" xfId="1331"/>
    <cellStyle name="百分比 3 4 2 2 2" xfId="3177"/>
    <cellStyle name="百分比 3 4 2 2 2 2" xfId="5042"/>
    <cellStyle name="百分比 3 4 2 2 2 3" xfId="7231"/>
    <cellStyle name="百分比 3 4 2 2 3" xfId="4110"/>
    <cellStyle name="百分比 3 4 2 2 4" xfId="7230"/>
    <cellStyle name="百分比 3 4 2 3" xfId="1332"/>
    <cellStyle name="百分比 3 4 2 3 2" xfId="3178"/>
    <cellStyle name="百分比 3 4 2 3 2 2" xfId="5043"/>
    <cellStyle name="百分比 3 4 2 3 2 3" xfId="7233"/>
    <cellStyle name="百分比 3 4 2 3 3" xfId="4111"/>
    <cellStyle name="百分比 3 4 2 3 4" xfId="7232"/>
    <cellStyle name="百分比 3 4 2 4" xfId="1333"/>
    <cellStyle name="百分比 3 4 2 4 2" xfId="3179"/>
    <cellStyle name="百分比 3 4 2 4 2 2" xfId="5044"/>
    <cellStyle name="百分比 3 4 2 4 2 3" xfId="7235"/>
    <cellStyle name="百分比 3 4 2 4 3" xfId="4112"/>
    <cellStyle name="百分比 3 4 2 4 4" xfId="7234"/>
    <cellStyle name="百分比 3 4 2 5" xfId="3176"/>
    <cellStyle name="百分比 3 4 2 5 2" xfId="5041"/>
    <cellStyle name="百分比 3 4 2 5 3" xfId="7236"/>
    <cellStyle name="百分比 3 4 2 6" xfId="4109"/>
    <cellStyle name="百分比 3 4 2 7" xfId="7229"/>
    <cellStyle name="百分比 3 4 3" xfId="1334"/>
    <cellStyle name="百分比 3 4 3 2" xfId="3180"/>
    <cellStyle name="百分比 3 4 3 2 2" xfId="5045"/>
    <cellStyle name="百分比 3 4 3 2 3" xfId="7238"/>
    <cellStyle name="百分比 3 4 3 3" xfId="4113"/>
    <cellStyle name="百分比 3 4 3 4" xfId="7237"/>
    <cellStyle name="百分比 3 4 4" xfId="1335"/>
    <cellStyle name="百分比 3 4 4 2" xfId="3181"/>
    <cellStyle name="百分比 3 4 4 2 2" xfId="5046"/>
    <cellStyle name="百分比 3 4 4 2 3" xfId="7240"/>
    <cellStyle name="百分比 3 4 4 3" xfId="4114"/>
    <cellStyle name="百分比 3 4 4 4" xfId="7239"/>
    <cellStyle name="百分比 3 4 5" xfId="1336"/>
    <cellStyle name="百分比 3 4 5 2" xfId="3182"/>
    <cellStyle name="百分比 3 4 5 2 2" xfId="5047"/>
    <cellStyle name="百分比 3 4 5 2 3" xfId="7242"/>
    <cellStyle name="百分比 3 4 5 3" xfId="4115"/>
    <cellStyle name="百分比 3 4 5 4" xfId="7241"/>
    <cellStyle name="百分比 3 4 6" xfId="3175"/>
    <cellStyle name="百分比 3 4 6 2" xfId="5040"/>
    <cellStyle name="百分比 3 4 6 3" xfId="7243"/>
    <cellStyle name="百分比 3 4 7" xfId="4108"/>
    <cellStyle name="百分比 3 4 8" xfId="7228"/>
    <cellStyle name="百分比 3 5" xfId="1337"/>
    <cellStyle name="百分比 3 5 2" xfId="1338"/>
    <cellStyle name="百分比 3 5 2 2" xfId="1339"/>
    <cellStyle name="百分比 3 5 2 2 2" xfId="3185"/>
    <cellStyle name="百分比 3 5 2 2 2 2" xfId="5050"/>
    <cellStyle name="百分比 3 5 2 2 2 3" xfId="7247"/>
    <cellStyle name="百分比 3 5 2 2 3" xfId="4118"/>
    <cellStyle name="百分比 3 5 2 2 4" xfId="7246"/>
    <cellStyle name="百分比 3 5 2 3" xfId="3184"/>
    <cellStyle name="百分比 3 5 2 3 2" xfId="5049"/>
    <cellStyle name="百分比 3 5 2 3 3" xfId="7248"/>
    <cellStyle name="百分比 3 5 2 4" xfId="4117"/>
    <cellStyle name="百分比 3 5 2 5" xfId="7245"/>
    <cellStyle name="百分比 3 5 3" xfId="1340"/>
    <cellStyle name="百分比 3 5 3 2" xfId="3186"/>
    <cellStyle name="百分比 3 5 3 2 2" xfId="5051"/>
    <cellStyle name="百分比 3 5 3 2 3" xfId="7250"/>
    <cellStyle name="百分比 3 5 3 3" xfId="4119"/>
    <cellStyle name="百分比 3 5 3 4" xfId="7249"/>
    <cellStyle name="百分比 3 5 4" xfId="1341"/>
    <cellStyle name="百分比 3 5 4 2" xfId="3187"/>
    <cellStyle name="百分比 3 5 4 2 2" xfId="5052"/>
    <cellStyle name="百分比 3 5 4 2 3" xfId="7252"/>
    <cellStyle name="百分比 3 5 4 3" xfId="4120"/>
    <cellStyle name="百分比 3 5 4 4" xfId="7251"/>
    <cellStyle name="百分比 3 5 5" xfId="3183"/>
    <cellStyle name="百分比 3 5 5 2" xfId="5048"/>
    <cellStyle name="百分比 3 5 5 3" xfId="7253"/>
    <cellStyle name="百分比 3 5 6" xfId="4116"/>
    <cellStyle name="百分比 3 5 7" xfId="7244"/>
    <cellStyle name="百分比 3 6" xfId="1342"/>
    <cellStyle name="百分比 3 6 2" xfId="1343"/>
    <cellStyle name="百分比 3 6 2 2" xfId="3189"/>
    <cellStyle name="百分比 3 6 2 2 2" xfId="5054"/>
    <cellStyle name="百分比 3 6 2 2 3" xfId="7256"/>
    <cellStyle name="百分比 3 6 2 3" xfId="4122"/>
    <cellStyle name="百分比 3 6 2 4" xfId="7255"/>
    <cellStyle name="百分比 3 6 3" xfId="1344"/>
    <cellStyle name="百分比 3 6 3 2" xfId="3190"/>
    <cellStyle name="百分比 3 6 3 2 2" xfId="5055"/>
    <cellStyle name="百分比 3 6 3 2 3" xfId="7258"/>
    <cellStyle name="百分比 3 6 3 3" xfId="4123"/>
    <cellStyle name="百分比 3 6 3 4" xfId="7257"/>
    <cellStyle name="百分比 3 6 4" xfId="3188"/>
    <cellStyle name="百分比 3 6 4 2" xfId="5053"/>
    <cellStyle name="百分比 3 6 4 3" xfId="7259"/>
    <cellStyle name="百分比 3 6 5" xfId="4121"/>
    <cellStyle name="百分比 3 6 6" xfId="7254"/>
    <cellStyle name="百分比 3 7" xfId="1345"/>
    <cellStyle name="百分比 3 8" xfId="1346"/>
    <cellStyle name="百分比 3 8 2" xfId="3191"/>
    <cellStyle name="百分比 3 8 2 2" xfId="5056"/>
    <cellStyle name="百分比 3 8 2 3" xfId="7261"/>
    <cellStyle name="百分比 3 8 3" xfId="4124"/>
    <cellStyle name="百分比 3 8 4" xfId="7260"/>
    <cellStyle name="百分比 3 9" xfId="1347"/>
    <cellStyle name="百分比 3 9 2" xfId="3192"/>
    <cellStyle name="百分比 3 9 2 2" xfId="5057"/>
    <cellStyle name="百分比 3 9 2 3" xfId="7263"/>
    <cellStyle name="百分比 3 9 3" xfId="4125"/>
    <cellStyle name="百分比 3 9 4" xfId="7262"/>
    <cellStyle name="百分比 4" xfId="1348"/>
    <cellStyle name="表首" xfId="133"/>
    <cellStyle name="計算方式 2" xfId="134"/>
    <cellStyle name="計算方式 2 10" xfId="1349"/>
    <cellStyle name="計算方式 2 11" xfId="1350"/>
    <cellStyle name="計算方式 2 2" xfId="1351"/>
    <cellStyle name="計算方式 2 2 2" xfId="1352"/>
    <cellStyle name="計算方式 2 2 2 2" xfId="1353"/>
    <cellStyle name="計算方式 2 2 2 2 2" xfId="1354"/>
    <cellStyle name="計算方式 2 2 2 2 2 2" xfId="1355"/>
    <cellStyle name="計算方式 2 2 2 2 2 3" xfId="1356"/>
    <cellStyle name="計算方式 2 2 2 2 2 4" xfId="1357"/>
    <cellStyle name="計算方式 2 2 2 2 3" xfId="1358"/>
    <cellStyle name="計算方式 2 2 2 2 4" xfId="1359"/>
    <cellStyle name="計算方式 2 2 2 2 5" xfId="1360"/>
    <cellStyle name="計算方式 2 2 2 2 6" xfId="1361"/>
    <cellStyle name="計算方式 2 2 2 2 7" xfId="1362"/>
    <cellStyle name="計算方式 2 2 2 3" xfId="1363"/>
    <cellStyle name="計算方式 2 2 2 3 2" xfId="1364"/>
    <cellStyle name="計算方式 2 2 2 3 3" xfId="1365"/>
    <cellStyle name="計算方式 2 2 2 3 4" xfId="1366"/>
    <cellStyle name="計算方式 2 2 2 4" xfId="1367"/>
    <cellStyle name="計算方式 2 2 2 5" xfId="1368"/>
    <cellStyle name="計算方式 2 2 2 6" xfId="1369"/>
    <cellStyle name="計算方式 2 2 2 7" xfId="1370"/>
    <cellStyle name="計算方式 2 2 2 8" xfId="1371"/>
    <cellStyle name="計算方式 2 2 3" xfId="1372"/>
    <cellStyle name="計算方式 2 2 3 2" xfId="1373"/>
    <cellStyle name="計算方式 2 2 3 2 2" xfId="1374"/>
    <cellStyle name="計算方式 2 2 3 2 2 2" xfId="1375"/>
    <cellStyle name="計算方式 2 2 3 2 2 3" xfId="1376"/>
    <cellStyle name="計算方式 2 2 3 2 2 4" xfId="1377"/>
    <cellStyle name="計算方式 2 2 3 2 3" xfId="1378"/>
    <cellStyle name="計算方式 2 2 3 2 4" xfId="1379"/>
    <cellStyle name="計算方式 2 2 3 2 5" xfId="1380"/>
    <cellStyle name="計算方式 2 2 3 2 6" xfId="1381"/>
    <cellStyle name="計算方式 2 2 3 2 7" xfId="1382"/>
    <cellStyle name="計算方式 2 2 3 3" xfId="1383"/>
    <cellStyle name="計算方式 2 2 3 3 2" xfId="1384"/>
    <cellStyle name="計算方式 2 2 3 3 3" xfId="1385"/>
    <cellStyle name="計算方式 2 2 3 3 4" xfId="1386"/>
    <cellStyle name="計算方式 2 2 3 4" xfId="1387"/>
    <cellStyle name="計算方式 2 2 3 5" xfId="1388"/>
    <cellStyle name="計算方式 2 2 3 6" xfId="1389"/>
    <cellStyle name="計算方式 2 2 3 7" xfId="1390"/>
    <cellStyle name="計算方式 2 2 3 8" xfId="1391"/>
    <cellStyle name="計算方式 2 2 4" xfId="1392"/>
    <cellStyle name="計算方式 2 2 4 2" xfId="1393"/>
    <cellStyle name="計算方式 2 2 4 3" xfId="1394"/>
    <cellStyle name="計算方式 2 2 4 4" xfId="1395"/>
    <cellStyle name="計算方式 2 2 5" xfId="1396"/>
    <cellStyle name="計算方式 2 2 6" xfId="1397"/>
    <cellStyle name="計算方式 2 2 7" xfId="1398"/>
    <cellStyle name="計算方式 2 2 8" xfId="1399"/>
    <cellStyle name="計算方式 2 2 9" xfId="1400"/>
    <cellStyle name="計算方式 2 3" xfId="1401"/>
    <cellStyle name="計算方式 2 3 2" xfId="1402"/>
    <cellStyle name="計算方式 2 3 2 2" xfId="1403"/>
    <cellStyle name="計算方式 2 3 2 2 2" xfId="1404"/>
    <cellStyle name="計算方式 2 3 2 2 2 2" xfId="1405"/>
    <cellStyle name="計算方式 2 3 2 2 2 3" xfId="1406"/>
    <cellStyle name="計算方式 2 3 2 2 2 4" xfId="1407"/>
    <cellStyle name="計算方式 2 3 2 2 3" xfId="1408"/>
    <cellStyle name="計算方式 2 3 2 2 4" xfId="1409"/>
    <cellStyle name="計算方式 2 3 2 2 5" xfId="1410"/>
    <cellStyle name="計算方式 2 3 2 2 6" xfId="1411"/>
    <cellStyle name="計算方式 2 3 2 2 7" xfId="1412"/>
    <cellStyle name="計算方式 2 3 2 3" xfId="1413"/>
    <cellStyle name="計算方式 2 3 2 3 2" xfId="1414"/>
    <cellStyle name="計算方式 2 3 2 3 3" xfId="1415"/>
    <cellStyle name="計算方式 2 3 2 3 4" xfId="1416"/>
    <cellStyle name="計算方式 2 3 2 4" xfId="1417"/>
    <cellStyle name="計算方式 2 3 2 5" xfId="1418"/>
    <cellStyle name="計算方式 2 3 2 6" xfId="1419"/>
    <cellStyle name="計算方式 2 3 2 7" xfId="1420"/>
    <cellStyle name="計算方式 2 3 2 8" xfId="1421"/>
    <cellStyle name="計算方式 2 3 3" xfId="1422"/>
    <cellStyle name="計算方式 2 3 3 2" xfId="1423"/>
    <cellStyle name="計算方式 2 3 3 2 2" xfId="1424"/>
    <cellStyle name="計算方式 2 3 3 2 2 2" xfId="1425"/>
    <cellStyle name="計算方式 2 3 3 2 2 3" xfId="1426"/>
    <cellStyle name="計算方式 2 3 3 2 2 4" xfId="1427"/>
    <cellStyle name="計算方式 2 3 3 2 3" xfId="1428"/>
    <cellStyle name="計算方式 2 3 3 2 4" xfId="1429"/>
    <cellStyle name="計算方式 2 3 3 2 5" xfId="1430"/>
    <cellStyle name="計算方式 2 3 3 2 6" xfId="1431"/>
    <cellStyle name="計算方式 2 3 3 2 7" xfId="1432"/>
    <cellStyle name="計算方式 2 3 3 3" xfId="1433"/>
    <cellStyle name="計算方式 2 3 3 3 2" xfId="1434"/>
    <cellStyle name="計算方式 2 3 3 3 3" xfId="1435"/>
    <cellStyle name="計算方式 2 3 3 3 4" xfId="1436"/>
    <cellStyle name="計算方式 2 3 3 4" xfId="1437"/>
    <cellStyle name="計算方式 2 3 3 5" xfId="1438"/>
    <cellStyle name="計算方式 2 3 3 6" xfId="1439"/>
    <cellStyle name="計算方式 2 3 3 7" xfId="1440"/>
    <cellStyle name="計算方式 2 3 3 8" xfId="1441"/>
    <cellStyle name="計算方式 2 3 4" xfId="1442"/>
    <cellStyle name="計算方式 2 3 4 2" xfId="1443"/>
    <cellStyle name="計算方式 2 3 4 3" xfId="1444"/>
    <cellStyle name="計算方式 2 3 4 4" xfId="1445"/>
    <cellStyle name="計算方式 2 3 5" xfId="1446"/>
    <cellStyle name="計算方式 2 3 6" xfId="1447"/>
    <cellStyle name="計算方式 2 3 7" xfId="1448"/>
    <cellStyle name="計算方式 2 3 8" xfId="1449"/>
    <cellStyle name="計算方式 2 3 9" xfId="1450"/>
    <cellStyle name="計算方式 2 4" xfId="1451"/>
    <cellStyle name="計算方式 2 4 2" xfId="1452"/>
    <cellStyle name="計算方式 2 4 2 2" xfId="1453"/>
    <cellStyle name="計算方式 2 4 2 2 2" xfId="1454"/>
    <cellStyle name="計算方式 2 4 2 2 3" xfId="1455"/>
    <cellStyle name="計算方式 2 4 2 2 4" xfId="1456"/>
    <cellStyle name="計算方式 2 4 2 3" xfId="1457"/>
    <cellStyle name="計算方式 2 4 2 4" xfId="1458"/>
    <cellStyle name="計算方式 2 4 2 5" xfId="1459"/>
    <cellStyle name="計算方式 2 4 2 6" xfId="1460"/>
    <cellStyle name="計算方式 2 4 2 7" xfId="1461"/>
    <cellStyle name="計算方式 2 4 3" xfId="1462"/>
    <cellStyle name="計算方式 2 4 3 2" xfId="1463"/>
    <cellStyle name="計算方式 2 4 3 3" xfId="1464"/>
    <cellStyle name="計算方式 2 4 3 4" xfId="1465"/>
    <cellStyle name="計算方式 2 4 4" xfId="1466"/>
    <cellStyle name="計算方式 2 4 5" xfId="1467"/>
    <cellStyle name="計算方式 2 4 6" xfId="1468"/>
    <cellStyle name="計算方式 2 4 7" xfId="1469"/>
    <cellStyle name="計算方式 2 4 8" xfId="1470"/>
    <cellStyle name="計算方式 2 5" xfId="1471"/>
    <cellStyle name="計算方式 2 5 2" xfId="1472"/>
    <cellStyle name="計算方式 2 5 2 2" xfId="1473"/>
    <cellStyle name="計算方式 2 5 2 2 2" xfId="1474"/>
    <cellStyle name="計算方式 2 5 2 2 3" xfId="1475"/>
    <cellStyle name="計算方式 2 5 2 2 4" xfId="1476"/>
    <cellStyle name="計算方式 2 5 2 3" xfId="1477"/>
    <cellStyle name="計算方式 2 5 2 4" xfId="1478"/>
    <cellStyle name="計算方式 2 5 2 5" xfId="1479"/>
    <cellStyle name="計算方式 2 5 2 6" xfId="1480"/>
    <cellStyle name="計算方式 2 5 2 7" xfId="1481"/>
    <cellStyle name="計算方式 2 5 3" xfId="1482"/>
    <cellStyle name="計算方式 2 5 3 2" xfId="1483"/>
    <cellStyle name="計算方式 2 5 3 3" xfId="1484"/>
    <cellStyle name="計算方式 2 5 3 4" xfId="1485"/>
    <cellStyle name="計算方式 2 5 4" xfId="1486"/>
    <cellStyle name="計算方式 2 5 5" xfId="1487"/>
    <cellStyle name="計算方式 2 5 6" xfId="1488"/>
    <cellStyle name="計算方式 2 5 7" xfId="1489"/>
    <cellStyle name="計算方式 2 5 8" xfId="1490"/>
    <cellStyle name="計算方式 2 6" xfId="1491"/>
    <cellStyle name="計算方式 2 6 2" xfId="1492"/>
    <cellStyle name="計算方式 2 6 3" xfId="1493"/>
    <cellStyle name="計算方式 2 6 4" xfId="1494"/>
    <cellStyle name="計算方式 2 7" xfId="1495"/>
    <cellStyle name="計算方式 2 8" xfId="1496"/>
    <cellStyle name="計算方式 2 9" xfId="1497"/>
    <cellStyle name="計算方式 2_104年無形資產初審建議表2" xfId="1498"/>
    <cellStyle name="計算方式 3" xfId="298"/>
    <cellStyle name="計算方式 3 2" xfId="1499"/>
    <cellStyle name="計算方式 3 2 2" xfId="1500"/>
    <cellStyle name="計算方式 3 2 2 2" xfId="1501"/>
    <cellStyle name="計算方式 3 2 2 2 2" xfId="1502"/>
    <cellStyle name="計算方式 3 2 2 2 3" xfId="1503"/>
    <cellStyle name="計算方式 3 2 2 2 4" xfId="1504"/>
    <cellStyle name="計算方式 3 2 2 3" xfId="1505"/>
    <cellStyle name="計算方式 3 2 2 4" xfId="1506"/>
    <cellStyle name="計算方式 3 2 2 5" xfId="1507"/>
    <cellStyle name="計算方式 3 2 2 6" xfId="1508"/>
    <cellStyle name="計算方式 3 2 2 7" xfId="1509"/>
    <cellStyle name="計算方式 3 2 3" xfId="1510"/>
    <cellStyle name="計算方式 3 2 3 2" xfId="1511"/>
    <cellStyle name="計算方式 3 2 3 3" xfId="1512"/>
    <cellStyle name="計算方式 3 2 3 4" xfId="1513"/>
    <cellStyle name="計算方式 3 2 4" xfId="1514"/>
    <cellStyle name="計算方式 3 2 5" xfId="1515"/>
    <cellStyle name="計算方式 3 2 6" xfId="1516"/>
    <cellStyle name="計算方式 3 2 7" xfId="1517"/>
    <cellStyle name="計算方式 3 2 8" xfId="1518"/>
    <cellStyle name="計算方式 3 3" xfId="1519"/>
    <cellStyle name="計算方式 3 3 2" xfId="1520"/>
    <cellStyle name="計算方式 3 3 2 2" xfId="1521"/>
    <cellStyle name="計算方式 3 3 2 2 2" xfId="1522"/>
    <cellStyle name="計算方式 3 3 2 2 3" xfId="1523"/>
    <cellStyle name="計算方式 3 3 2 2 4" xfId="1524"/>
    <cellStyle name="計算方式 3 3 2 3" xfId="1525"/>
    <cellStyle name="計算方式 3 3 2 4" xfId="1526"/>
    <cellStyle name="計算方式 3 3 2 5" xfId="1527"/>
    <cellStyle name="計算方式 3 3 2 6" xfId="1528"/>
    <cellStyle name="計算方式 3 3 2 7" xfId="1529"/>
    <cellStyle name="計算方式 3 3 3" xfId="1530"/>
    <cellStyle name="計算方式 3 3 3 2" xfId="1531"/>
    <cellStyle name="計算方式 3 3 3 3" xfId="1532"/>
    <cellStyle name="計算方式 3 3 3 4" xfId="1533"/>
    <cellStyle name="計算方式 3 3 4" xfId="1534"/>
    <cellStyle name="計算方式 3 3 5" xfId="1535"/>
    <cellStyle name="計算方式 3 3 6" xfId="1536"/>
    <cellStyle name="計算方式 3 3 7" xfId="1537"/>
    <cellStyle name="計算方式 3 3 8" xfId="1538"/>
    <cellStyle name="計算方式 3 4" xfId="1539"/>
    <cellStyle name="計算方式 3 4 2" xfId="1540"/>
    <cellStyle name="計算方式 3 4 3" xfId="1541"/>
    <cellStyle name="計算方式 3 4 4" xfId="1542"/>
    <cellStyle name="計算方式 3 5" xfId="1543"/>
    <cellStyle name="計算方式 3 6" xfId="1544"/>
    <cellStyle name="計算方式 3 7" xfId="1545"/>
    <cellStyle name="計算方式 3 8" xfId="1546"/>
    <cellStyle name="計算方式 3 9" xfId="1547"/>
    <cellStyle name="計算方式 4" xfId="1548"/>
    <cellStyle name="計算方式 4 10" xfId="1549"/>
    <cellStyle name="計算方式 4 2" xfId="1550"/>
    <cellStyle name="計算方式 4 2 2" xfId="1551"/>
    <cellStyle name="計算方式 4 2 2 2" xfId="1552"/>
    <cellStyle name="計算方式 4 2 2 2 2" xfId="1553"/>
    <cellStyle name="計算方式 4 2 2 2 3" xfId="1554"/>
    <cellStyle name="計算方式 4 2 2 2 4" xfId="1555"/>
    <cellStyle name="計算方式 4 2 2 3" xfId="1556"/>
    <cellStyle name="計算方式 4 2 2 4" xfId="1557"/>
    <cellStyle name="計算方式 4 2 2 5" xfId="1558"/>
    <cellStyle name="計算方式 4 2 2 6" xfId="1559"/>
    <cellStyle name="計算方式 4 2 2 7" xfId="1560"/>
    <cellStyle name="計算方式 4 2 3" xfId="1561"/>
    <cellStyle name="計算方式 4 2 3 2" xfId="1562"/>
    <cellStyle name="計算方式 4 2 3 3" xfId="1563"/>
    <cellStyle name="計算方式 4 2 3 4" xfId="1564"/>
    <cellStyle name="計算方式 4 2 4" xfId="1565"/>
    <cellStyle name="計算方式 4 2 5" xfId="1566"/>
    <cellStyle name="計算方式 4 2 6" xfId="1567"/>
    <cellStyle name="計算方式 4 2 7" xfId="1568"/>
    <cellStyle name="計算方式 4 2 8" xfId="1569"/>
    <cellStyle name="計算方式 4 3" xfId="1570"/>
    <cellStyle name="計算方式 4 3 2" xfId="1571"/>
    <cellStyle name="計算方式 4 3 2 2" xfId="1572"/>
    <cellStyle name="計算方式 4 3 2 2 2" xfId="1573"/>
    <cellStyle name="計算方式 4 3 2 2 3" xfId="1574"/>
    <cellStyle name="計算方式 4 3 2 2 4" xfId="1575"/>
    <cellStyle name="計算方式 4 3 2 3" xfId="1576"/>
    <cellStyle name="計算方式 4 3 2 4" xfId="1577"/>
    <cellStyle name="計算方式 4 3 2 5" xfId="1578"/>
    <cellStyle name="計算方式 4 3 2 6" xfId="1579"/>
    <cellStyle name="計算方式 4 3 2 7" xfId="1580"/>
    <cellStyle name="計算方式 4 3 3" xfId="1581"/>
    <cellStyle name="計算方式 4 3 3 2" xfId="1582"/>
    <cellStyle name="計算方式 4 3 3 3" xfId="1583"/>
    <cellStyle name="計算方式 4 3 3 4" xfId="1584"/>
    <cellStyle name="計算方式 4 3 4" xfId="1585"/>
    <cellStyle name="計算方式 4 3 5" xfId="1586"/>
    <cellStyle name="計算方式 4 3 6" xfId="1587"/>
    <cellStyle name="計算方式 4 3 7" xfId="1588"/>
    <cellStyle name="計算方式 4 3 8" xfId="1589"/>
    <cellStyle name="計算方式 4 4" xfId="1590"/>
    <cellStyle name="計算方式 4 4 2" xfId="1591"/>
    <cellStyle name="計算方式 4 4 2 2" xfId="1592"/>
    <cellStyle name="計算方式 4 4 2 3" xfId="1593"/>
    <cellStyle name="計算方式 4 4 2 4" xfId="1594"/>
    <cellStyle name="計算方式 4 4 3" xfId="1595"/>
    <cellStyle name="計算方式 4 4 4" xfId="1596"/>
    <cellStyle name="計算方式 4 4 5" xfId="1597"/>
    <cellStyle name="計算方式 4 4 6" xfId="1598"/>
    <cellStyle name="計算方式 4 4 7" xfId="1599"/>
    <cellStyle name="計算方式 4 5" xfId="1600"/>
    <cellStyle name="計算方式 4 5 2" xfId="1601"/>
    <cellStyle name="計算方式 4 5 3" xfId="1602"/>
    <cellStyle name="計算方式 4 5 4" xfId="1603"/>
    <cellStyle name="計算方式 4 6" xfId="1604"/>
    <cellStyle name="計算方式 4 7" xfId="1605"/>
    <cellStyle name="計算方式 4 8" xfId="1606"/>
    <cellStyle name="計算方式 4 9" xfId="1607"/>
    <cellStyle name="計算方式 5" xfId="1608"/>
    <cellStyle name="計算方式 5 2" xfId="1609"/>
    <cellStyle name="計算方式 5 2 2" xfId="1610"/>
    <cellStyle name="計算方式 5 2 3" xfId="1611"/>
    <cellStyle name="計算方式 5 2 4" xfId="1612"/>
    <cellStyle name="計算方式 5 3" xfId="1613"/>
    <cellStyle name="計算方式 5 4" xfId="1614"/>
    <cellStyle name="計算方式 5 5" xfId="1615"/>
    <cellStyle name="計算方式 5 6" xfId="1616"/>
    <cellStyle name="計算方式 5 7" xfId="1617"/>
    <cellStyle name="桁区切り [0.00]_RESULTS" xfId="135"/>
    <cellStyle name="桁区切り_RESULTS" xfId="136"/>
    <cellStyle name="貨幣 2" xfId="137"/>
    <cellStyle name="貨幣 2 2" xfId="1618"/>
    <cellStyle name="貨幣 2 2 2" xfId="1619"/>
    <cellStyle name="貨幣 2 2 2 2" xfId="3194"/>
    <cellStyle name="貨幣 2 2 2 2 2" xfId="5059"/>
    <cellStyle name="貨幣 2 2 2 2 3" xfId="7266"/>
    <cellStyle name="貨幣 2 2 2 3" xfId="4127"/>
    <cellStyle name="貨幣 2 2 2 4" xfId="7265"/>
    <cellStyle name="貨幣 2 2 3" xfId="1620"/>
    <cellStyle name="貨幣 2 2 3 2" xfId="3195"/>
    <cellStyle name="貨幣 2 2 3 2 2" xfId="5060"/>
    <cellStyle name="貨幣 2 2 3 2 3" xfId="7268"/>
    <cellStyle name="貨幣 2 2 3 3" xfId="4128"/>
    <cellStyle name="貨幣 2 2 3 4" xfId="7267"/>
    <cellStyle name="貨幣 2 2 4" xfId="3193"/>
    <cellStyle name="貨幣 2 2 4 2" xfId="5058"/>
    <cellStyle name="貨幣 2 2 4 3" xfId="7269"/>
    <cellStyle name="貨幣 2 2 5" xfId="4126"/>
    <cellStyle name="貨幣 2 2 6" xfId="7264"/>
    <cellStyle name="貨幣 2 3" xfId="1621"/>
    <cellStyle name="貨幣 2 3 2" xfId="3196"/>
    <cellStyle name="貨幣 2 3 2 2" xfId="5061"/>
    <cellStyle name="貨幣 2 3 2 3" xfId="7271"/>
    <cellStyle name="貨幣 2 3 3" xfId="4129"/>
    <cellStyle name="貨幣 2 3 4" xfId="7270"/>
    <cellStyle name="貨幣 2 4" xfId="1622"/>
    <cellStyle name="貨幣 2 4 2" xfId="3197"/>
    <cellStyle name="貨幣 2 4 2 2" xfId="5062"/>
    <cellStyle name="貨幣 2 4 2 3" xfId="7273"/>
    <cellStyle name="貨幣 2 4 3" xfId="4130"/>
    <cellStyle name="貨幣 2 4 4" xfId="7272"/>
    <cellStyle name="貨幣[0]" xfId="138"/>
    <cellStyle name="貨幣[0] 2" xfId="139"/>
    <cellStyle name="貨幣[0]_0328-1.87" xfId="174"/>
    <cellStyle name="通貨 [0.00]_RESULTS" xfId="140"/>
    <cellStyle name="通貨_RESULTS" xfId="141"/>
    <cellStyle name="連結的儲存格 2" xfId="142"/>
    <cellStyle name="連結的儲存格 2 2" xfId="1623"/>
    <cellStyle name="連結的儲存格 2_104年無形資產初審建議表2" xfId="1624"/>
    <cellStyle name="連結的儲存格 3" xfId="1625"/>
    <cellStyle name="連結的儲存格 4" xfId="1626"/>
    <cellStyle name="備註 2" xfId="143"/>
    <cellStyle name="備註 2 10" xfId="1627"/>
    <cellStyle name="備註 2 11" xfId="1628"/>
    <cellStyle name="備註 2 12" xfId="1629"/>
    <cellStyle name="備註 2 2" xfId="1630"/>
    <cellStyle name="備註 2 2 2" xfId="1631"/>
    <cellStyle name="備註 2 2 2 2" xfId="1632"/>
    <cellStyle name="備註 2 2 2 2 2" xfId="1633"/>
    <cellStyle name="備註 2 2 2 2 3" xfId="1634"/>
    <cellStyle name="備註 2 2 2 2 4" xfId="1635"/>
    <cellStyle name="備註 2 2 2 3" xfId="1636"/>
    <cellStyle name="備註 2 2 2 4" xfId="1637"/>
    <cellStyle name="備註 2 2 2 5" xfId="1638"/>
    <cellStyle name="備註 2 2 2 6" xfId="1639"/>
    <cellStyle name="備註 2 2 2 7" xfId="1640"/>
    <cellStyle name="備註 2 2 3" xfId="1641"/>
    <cellStyle name="備註 2 2 3 2" xfId="1642"/>
    <cellStyle name="備註 2 2 3 2 2" xfId="1643"/>
    <cellStyle name="備註 2 2 3 2 3" xfId="1644"/>
    <cellStyle name="備註 2 2 3 2 4" xfId="1645"/>
    <cellStyle name="備註 2 2 3 3" xfId="1646"/>
    <cellStyle name="備註 2 2 3 4" xfId="1647"/>
    <cellStyle name="備註 2 2 3 5" xfId="1648"/>
    <cellStyle name="備註 2 2 3 6" xfId="1649"/>
    <cellStyle name="備註 2 2 3 7" xfId="1650"/>
    <cellStyle name="備註 2 2 4" xfId="1651"/>
    <cellStyle name="備註 2 2 4 2" xfId="1652"/>
    <cellStyle name="備註 2 2 4 3" xfId="1653"/>
    <cellStyle name="備註 2 2 4 4" xfId="1654"/>
    <cellStyle name="備註 2 2 5" xfId="1655"/>
    <cellStyle name="備註 2 2 6" xfId="1656"/>
    <cellStyle name="備註 2 2 7" xfId="1657"/>
    <cellStyle name="備註 2 2 8" xfId="1658"/>
    <cellStyle name="備註 2 2 9" xfId="1659"/>
    <cellStyle name="備註 2 3" xfId="1660"/>
    <cellStyle name="備註 2 3 2" xfId="1661"/>
    <cellStyle name="備註 2 3 2 2" xfId="1662"/>
    <cellStyle name="備註 2 3 2 2 2" xfId="1663"/>
    <cellStyle name="備註 2 3 2 2 3" xfId="1664"/>
    <cellStyle name="備註 2 3 2 2 4" xfId="1665"/>
    <cellStyle name="備註 2 3 2 3" xfId="1666"/>
    <cellStyle name="備註 2 3 2 4" xfId="1667"/>
    <cellStyle name="備註 2 3 2 5" xfId="1668"/>
    <cellStyle name="備註 2 3 2 6" xfId="1669"/>
    <cellStyle name="備註 2 3 2 7" xfId="1670"/>
    <cellStyle name="備註 2 3 3" xfId="1671"/>
    <cellStyle name="備註 2 3 3 2" xfId="1672"/>
    <cellStyle name="備註 2 3 3 3" xfId="1673"/>
    <cellStyle name="備註 2 3 3 4" xfId="1674"/>
    <cellStyle name="備註 2 3 4" xfId="1675"/>
    <cellStyle name="備註 2 3 5" xfId="1676"/>
    <cellStyle name="備註 2 3 6" xfId="1677"/>
    <cellStyle name="備註 2 3 7" xfId="1678"/>
    <cellStyle name="備註 2 3 8" xfId="1679"/>
    <cellStyle name="備註 2 4" xfId="1680"/>
    <cellStyle name="備註 2 4 2" xfId="1681"/>
    <cellStyle name="備註 2 4 2 2" xfId="1682"/>
    <cellStyle name="備註 2 4 2 3" xfId="1683"/>
    <cellStyle name="備註 2 4 2 4" xfId="1684"/>
    <cellStyle name="備註 2 4 3" xfId="1685"/>
    <cellStyle name="備註 2 4 4" xfId="1686"/>
    <cellStyle name="備註 2 4 5" xfId="1687"/>
    <cellStyle name="備註 2 4 6" xfId="1688"/>
    <cellStyle name="備註 2 4 7" xfId="1689"/>
    <cellStyle name="備註 2 5" xfId="1690"/>
    <cellStyle name="備註 2 5 2" xfId="1691"/>
    <cellStyle name="備註 2 5 2 2" xfId="1692"/>
    <cellStyle name="備註 2 5 2 3" xfId="1693"/>
    <cellStyle name="備註 2 5 2 4" xfId="1694"/>
    <cellStyle name="備註 2 5 3" xfId="1695"/>
    <cellStyle name="備註 2 5 4" xfId="1696"/>
    <cellStyle name="備註 2 5 5" xfId="1697"/>
    <cellStyle name="備註 2 5 6" xfId="1698"/>
    <cellStyle name="備註 2 5 7" xfId="1699"/>
    <cellStyle name="備註 2 6" xfId="1700"/>
    <cellStyle name="備註 2 6 2" xfId="1701"/>
    <cellStyle name="備註 2 6 2 2" xfId="1702"/>
    <cellStyle name="備註 2 6 2 3" xfId="1703"/>
    <cellStyle name="備註 2 6 2 4" xfId="1704"/>
    <cellStyle name="備註 2 6 3" xfId="1705"/>
    <cellStyle name="備註 2 6 4" xfId="1706"/>
    <cellStyle name="備註 2 6 5" xfId="1707"/>
    <cellStyle name="備註 2 6 6" xfId="1708"/>
    <cellStyle name="備註 2 6 7" xfId="1709"/>
    <cellStyle name="備註 2 7" xfId="1710"/>
    <cellStyle name="備註 2 7 2" xfId="1711"/>
    <cellStyle name="備註 2 7 3" xfId="1712"/>
    <cellStyle name="備註 2 7 4" xfId="1713"/>
    <cellStyle name="備註 2 8" xfId="1714"/>
    <cellStyle name="備註 2 9" xfId="1715"/>
    <cellStyle name="備註 2_104年無形資產初審建議表2" xfId="1716"/>
    <cellStyle name="備註 3" xfId="297"/>
    <cellStyle name="備註 3 2" xfId="1717"/>
    <cellStyle name="備註 3 2 2" xfId="1718"/>
    <cellStyle name="備註 3 2 2 2" xfId="1719"/>
    <cellStyle name="備註 3 2 2 2 2" xfId="1720"/>
    <cellStyle name="備註 3 2 2 2 3" xfId="1721"/>
    <cellStyle name="備註 3 2 2 2 4" xfId="1722"/>
    <cellStyle name="備註 3 2 2 3" xfId="1723"/>
    <cellStyle name="備註 3 2 2 4" xfId="1724"/>
    <cellStyle name="備註 3 2 2 5" xfId="1725"/>
    <cellStyle name="備註 3 2 2 6" xfId="1726"/>
    <cellStyle name="備註 3 2 2 7" xfId="1727"/>
    <cellStyle name="備註 3 2 3" xfId="1728"/>
    <cellStyle name="備註 3 2 3 2" xfId="1729"/>
    <cellStyle name="備註 3 2 3 3" xfId="1730"/>
    <cellStyle name="備註 3 2 3 4" xfId="1731"/>
    <cellStyle name="備註 3 2 4" xfId="1732"/>
    <cellStyle name="備註 3 2 5" xfId="1733"/>
    <cellStyle name="備註 3 2 6" xfId="1734"/>
    <cellStyle name="備註 3 2 7" xfId="1735"/>
    <cellStyle name="備註 3 2 8" xfId="1736"/>
    <cellStyle name="備註 3 3" xfId="1737"/>
    <cellStyle name="備註 3 3 2" xfId="1738"/>
    <cellStyle name="備註 3 3 2 2" xfId="1739"/>
    <cellStyle name="備註 3 3 2 3" xfId="1740"/>
    <cellStyle name="備註 3 3 2 4" xfId="1741"/>
    <cellStyle name="備註 3 3 3" xfId="1742"/>
    <cellStyle name="備註 3 3 4" xfId="1743"/>
    <cellStyle name="備註 3 3 5" xfId="1744"/>
    <cellStyle name="備註 3 3 6" xfId="1745"/>
    <cellStyle name="備註 3 3 7" xfId="1746"/>
    <cellStyle name="備註 3 4" xfId="1747"/>
    <cellStyle name="備註 3 4 2" xfId="1748"/>
    <cellStyle name="備註 3 4 3" xfId="1749"/>
    <cellStyle name="備註 3 4 4" xfId="1750"/>
    <cellStyle name="備註 3 5" xfId="1751"/>
    <cellStyle name="備註 3 6" xfId="1752"/>
    <cellStyle name="備註 3 7" xfId="1753"/>
    <cellStyle name="備註 3 8" xfId="1754"/>
    <cellStyle name="備註 3 9" xfId="1755"/>
    <cellStyle name="備註 4" xfId="1756"/>
    <cellStyle name="備註 4 2" xfId="1757"/>
    <cellStyle name="備註 4 2 2" xfId="1758"/>
    <cellStyle name="備註 4 2 3" xfId="1759"/>
    <cellStyle name="備註 4 2 4" xfId="1760"/>
    <cellStyle name="備註 4 3" xfId="1761"/>
    <cellStyle name="備註 4 4" xfId="1762"/>
    <cellStyle name="備註 4 5" xfId="1763"/>
    <cellStyle name="備註 4 6" xfId="1764"/>
    <cellStyle name="備註 4 7" xfId="1765"/>
    <cellStyle name="超連結 2" xfId="1766"/>
    <cellStyle name="超連結 3" xfId="1767"/>
    <cellStyle name="置中左右齊自動換列" xfId="351"/>
    <cellStyle name="說明文字 2" xfId="144"/>
    <cellStyle name="說明文字 2 2" xfId="1768"/>
    <cellStyle name="說明文字 3" xfId="1769"/>
    <cellStyle name="說明文字 4" xfId="1770"/>
    <cellStyle name="輔色1 2" xfId="145"/>
    <cellStyle name="輔色1 2 2" xfId="1771"/>
    <cellStyle name="輔色1 2 3" xfId="1772"/>
    <cellStyle name="輔色1 2 3 2" xfId="1773"/>
    <cellStyle name="輔色1 3" xfId="279"/>
    <cellStyle name="輔色1 4" xfId="1774"/>
    <cellStyle name="輔色1 4 2" xfId="1775"/>
    <cellStyle name="輔色2 2" xfId="146"/>
    <cellStyle name="輔色2 2 2" xfId="1776"/>
    <cellStyle name="輔色2 3" xfId="1777"/>
    <cellStyle name="輔色2 4" xfId="1778"/>
    <cellStyle name="輔色3 2" xfId="147"/>
    <cellStyle name="輔色3 2 2" xfId="1779"/>
    <cellStyle name="輔色3 3" xfId="1780"/>
    <cellStyle name="輔色3 4" xfId="1781"/>
    <cellStyle name="輔色4 2" xfId="148"/>
    <cellStyle name="輔色4 2 2" xfId="1782"/>
    <cellStyle name="輔色4 2 3" xfId="1783"/>
    <cellStyle name="輔色4 2 3 2" xfId="1784"/>
    <cellStyle name="輔色4 3" xfId="264"/>
    <cellStyle name="輔色4 4" xfId="1785"/>
    <cellStyle name="輔色4 4 2" xfId="1786"/>
    <cellStyle name="輔色5 2" xfId="149"/>
    <cellStyle name="輔色5 2 2" xfId="1787"/>
    <cellStyle name="輔色5 3" xfId="1788"/>
    <cellStyle name="輔色5 4" xfId="1789"/>
    <cellStyle name="輔色6 2" xfId="150"/>
    <cellStyle name="輔色6 2 2" xfId="1790"/>
    <cellStyle name="輔色6 3" xfId="1791"/>
    <cellStyle name="輔色6 4" xfId="1792"/>
    <cellStyle name="標準_RESULTS" xfId="151"/>
    <cellStyle name="標題 1 1" xfId="327"/>
    <cellStyle name="標題 1 2" xfId="152"/>
    <cellStyle name="標題 1 2 2" xfId="1793"/>
    <cellStyle name="標題 1 2 3" xfId="1794"/>
    <cellStyle name="標題 1 3" xfId="296"/>
    <cellStyle name="標題 1 4" xfId="1795"/>
    <cellStyle name="標題 1 4 2" xfId="1796"/>
    <cellStyle name="標題 2 2" xfId="153"/>
    <cellStyle name="標題 2 2 2" xfId="1797"/>
    <cellStyle name="標題 2 2 3" xfId="1798"/>
    <cellStyle name="標題 2 3" xfId="265"/>
    <cellStyle name="標題 2 4" xfId="1799"/>
    <cellStyle name="標題 2 4 2" xfId="1800"/>
    <cellStyle name="標題 3 2" xfId="154"/>
    <cellStyle name="標題 3 2 2" xfId="1801"/>
    <cellStyle name="標題 3 2 2 2" xfId="1802"/>
    <cellStyle name="標題 3 2 3" xfId="1803"/>
    <cellStyle name="標題 3 2 3 2" xfId="1804"/>
    <cellStyle name="標題 3 2 4" xfId="1805"/>
    <cellStyle name="標題 3 3" xfId="275"/>
    <cellStyle name="標題 3 3 2" xfId="1806"/>
    <cellStyle name="標題 3 4" xfId="1807"/>
    <cellStyle name="標題 3 4 2" xfId="1808"/>
    <cellStyle name="標題 3 4 2 2" xfId="1809"/>
    <cellStyle name="標題 3 4 3" xfId="1810"/>
    <cellStyle name="標題 4 2" xfId="155"/>
    <cellStyle name="標題 4 2 2" xfId="1811"/>
    <cellStyle name="標題 4 2 3" xfId="1812"/>
    <cellStyle name="標題 4 3" xfId="273"/>
    <cellStyle name="標題 4 4" xfId="1813"/>
    <cellStyle name="標題 4 4 2" xfId="1814"/>
    <cellStyle name="標題 5" xfId="156"/>
    <cellStyle name="標題 5 2" xfId="1815"/>
    <cellStyle name="標題 5 3" xfId="1816"/>
    <cellStyle name="標題 6" xfId="328"/>
    <cellStyle name="標題 6 2" xfId="1817"/>
    <cellStyle name="標題 7" xfId="271"/>
    <cellStyle name="標題 7 2" xfId="1819"/>
    <cellStyle name="標題 7 3" xfId="1818"/>
    <cellStyle name="樣式 1" xfId="157"/>
    <cellStyle name="樣式 1 2" xfId="316"/>
    <cellStyle name="樣式 1 2 2" xfId="1821"/>
    <cellStyle name="樣式 1 2 3" xfId="1820"/>
    <cellStyle name="樣式 1 3" xfId="1822"/>
    <cellStyle name="輸入 2" xfId="158"/>
    <cellStyle name="輸入 2 10" xfId="1823"/>
    <cellStyle name="輸入 2 2" xfId="1824"/>
    <cellStyle name="輸入 2 2 2" xfId="1825"/>
    <cellStyle name="輸入 2 2 2 2" xfId="1826"/>
    <cellStyle name="輸入 2 2 2 2 2" xfId="1827"/>
    <cellStyle name="輸入 2 2 2 2 2 2" xfId="1828"/>
    <cellStyle name="輸入 2 2 2 2 2 3" xfId="1829"/>
    <cellStyle name="輸入 2 2 2 2 2 4" xfId="1830"/>
    <cellStyle name="輸入 2 2 2 2 3" xfId="1831"/>
    <cellStyle name="輸入 2 2 2 2 4" xfId="1832"/>
    <cellStyle name="輸入 2 2 2 2 5" xfId="1833"/>
    <cellStyle name="輸入 2 2 2 2 6" xfId="1834"/>
    <cellStyle name="輸入 2 2 2 2 7" xfId="1835"/>
    <cellStyle name="輸入 2 2 2 3" xfId="1836"/>
    <cellStyle name="輸入 2 2 2 3 2" xfId="1837"/>
    <cellStyle name="輸入 2 2 2 3 3" xfId="1838"/>
    <cellStyle name="輸入 2 2 2 3 4" xfId="1839"/>
    <cellStyle name="輸入 2 2 2 4" xfId="1840"/>
    <cellStyle name="輸入 2 2 2 5" xfId="1841"/>
    <cellStyle name="輸入 2 2 2 6" xfId="1842"/>
    <cellStyle name="輸入 2 2 2 7" xfId="1843"/>
    <cellStyle name="輸入 2 2 2 8" xfId="1844"/>
    <cellStyle name="輸入 2 2 3" xfId="1845"/>
    <cellStyle name="輸入 2 2 3 2" xfId="1846"/>
    <cellStyle name="輸入 2 2 3 2 2" xfId="1847"/>
    <cellStyle name="輸入 2 2 3 2 2 2" xfId="1848"/>
    <cellStyle name="輸入 2 2 3 2 2 3" xfId="1849"/>
    <cellStyle name="輸入 2 2 3 2 2 4" xfId="1850"/>
    <cellStyle name="輸入 2 2 3 2 3" xfId="1851"/>
    <cellStyle name="輸入 2 2 3 2 4" xfId="1852"/>
    <cellStyle name="輸入 2 2 3 2 5" xfId="1853"/>
    <cellStyle name="輸入 2 2 3 2 6" xfId="1854"/>
    <cellStyle name="輸入 2 2 3 2 7" xfId="1855"/>
    <cellStyle name="輸入 2 2 3 3" xfId="1856"/>
    <cellStyle name="輸入 2 2 3 3 2" xfId="1857"/>
    <cellStyle name="輸入 2 2 3 3 3" xfId="1858"/>
    <cellStyle name="輸入 2 2 3 3 4" xfId="1859"/>
    <cellStyle name="輸入 2 2 3 4" xfId="1860"/>
    <cellStyle name="輸入 2 2 3 5" xfId="1861"/>
    <cellStyle name="輸入 2 2 3 6" xfId="1862"/>
    <cellStyle name="輸入 2 2 3 7" xfId="1863"/>
    <cellStyle name="輸入 2 2 3 8" xfId="1864"/>
    <cellStyle name="輸入 2 2 4" xfId="1865"/>
    <cellStyle name="輸入 2 2 4 2" xfId="1866"/>
    <cellStyle name="輸入 2 2 4 3" xfId="1867"/>
    <cellStyle name="輸入 2 2 4 4" xfId="1868"/>
    <cellStyle name="輸入 2 2 5" xfId="1869"/>
    <cellStyle name="輸入 2 2 6" xfId="1870"/>
    <cellStyle name="輸入 2 2 7" xfId="1871"/>
    <cellStyle name="輸入 2 2 8" xfId="1872"/>
    <cellStyle name="輸入 2 2 9" xfId="1873"/>
    <cellStyle name="輸入 2 3" xfId="1874"/>
    <cellStyle name="輸入 2 3 2" xfId="1875"/>
    <cellStyle name="輸入 2 3 2 2" xfId="1876"/>
    <cellStyle name="輸入 2 3 2 2 2" xfId="1877"/>
    <cellStyle name="輸入 2 3 2 2 3" xfId="1878"/>
    <cellStyle name="輸入 2 3 2 2 4" xfId="1879"/>
    <cellStyle name="輸入 2 3 2 3" xfId="1880"/>
    <cellStyle name="輸入 2 3 2 4" xfId="1881"/>
    <cellStyle name="輸入 2 3 2 5" xfId="1882"/>
    <cellStyle name="輸入 2 3 2 6" xfId="1883"/>
    <cellStyle name="輸入 2 3 2 7" xfId="1884"/>
    <cellStyle name="輸入 2 3 3" xfId="1885"/>
    <cellStyle name="輸入 2 3 3 2" xfId="1886"/>
    <cellStyle name="輸入 2 3 3 3" xfId="1887"/>
    <cellStyle name="輸入 2 3 3 4" xfId="1888"/>
    <cellStyle name="輸入 2 3 4" xfId="1889"/>
    <cellStyle name="輸入 2 3 5" xfId="1890"/>
    <cellStyle name="輸入 2 3 6" xfId="1891"/>
    <cellStyle name="輸入 2 3 7" xfId="1892"/>
    <cellStyle name="輸入 2 3 8" xfId="1893"/>
    <cellStyle name="輸入 2 4" xfId="1894"/>
    <cellStyle name="輸入 2 4 2" xfId="1895"/>
    <cellStyle name="輸入 2 4 2 2" xfId="1896"/>
    <cellStyle name="輸入 2 4 2 2 2" xfId="1897"/>
    <cellStyle name="輸入 2 4 2 2 3" xfId="1898"/>
    <cellStyle name="輸入 2 4 2 2 4" xfId="1899"/>
    <cellStyle name="輸入 2 4 2 3" xfId="1900"/>
    <cellStyle name="輸入 2 4 2 4" xfId="1901"/>
    <cellStyle name="輸入 2 4 2 5" xfId="1902"/>
    <cellStyle name="輸入 2 4 2 6" xfId="1903"/>
    <cellStyle name="輸入 2 4 2 7" xfId="1904"/>
    <cellStyle name="輸入 2 4 3" xfId="1905"/>
    <cellStyle name="輸入 2 4 3 2" xfId="1906"/>
    <cellStyle name="輸入 2 4 3 3" xfId="1907"/>
    <cellStyle name="輸入 2 4 3 4" xfId="1908"/>
    <cellStyle name="輸入 2 4 4" xfId="1909"/>
    <cellStyle name="輸入 2 4 5" xfId="1910"/>
    <cellStyle name="輸入 2 4 6" xfId="1911"/>
    <cellStyle name="輸入 2 4 7" xfId="1912"/>
    <cellStyle name="輸入 2 4 8" xfId="1913"/>
    <cellStyle name="輸入 2 5" xfId="1914"/>
    <cellStyle name="輸入 2 5 2" xfId="1915"/>
    <cellStyle name="輸入 2 5 3" xfId="1916"/>
    <cellStyle name="輸入 2 5 4" xfId="1917"/>
    <cellStyle name="輸入 2 6" xfId="1918"/>
    <cellStyle name="輸入 2 7" xfId="1919"/>
    <cellStyle name="輸入 2 8" xfId="1920"/>
    <cellStyle name="輸入 2 9" xfId="1921"/>
    <cellStyle name="輸入 2_104年無形資產初審建議表2" xfId="1922"/>
    <cellStyle name="輸入 3" xfId="1923"/>
    <cellStyle name="輸入 3 2" xfId="1924"/>
    <cellStyle name="輸入 3 2 2" xfId="1925"/>
    <cellStyle name="輸入 3 2 2 2" xfId="1926"/>
    <cellStyle name="輸入 3 2 2 2 2" xfId="1927"/>
    <cellStyle name="輸入 3 2 2 2 3" xfId="1928"/>
    <cellStyle name="輸入 3 2 2 2 4" xfId="1929"/>
    <cellStyle name="輸入 3 2 2 3" xfId="1930"/>
    <cellStyle name="輸入 3 2 2 4" xfId="1931"/>
    <cellStyle name="輸入 3 2 2 5" xfId="1932"/>
    <cellStyle name="輸入 3 2 2 6" xfId="1933"/>
    <cellStyle name="輸入 3 2 2 7" xfId="1934"/>
    <cellStyle name="輸入 3 2 3" xfId="1935"/>
    <cellStyle name="輸入 3 2 3 2" xfId="1936"/>
    <cellStyle name="輸入 3 2 3 3" xfId="1937"/>
    <cellStyle name="輸入 3 2 3 4" xfId="1938"/>
    <cellStyle name="輸入 3 2 4" xfId="1939"/>
    <cellStyle name="輸入 3 2 5" xfId="1940"/>
    <cellStyle name="輸入 3 2 6" xfId="1941"/>
    <cellStyle name="輸入 3 2 7" xfId="1942"/>
    <cellStyle name="輸入 3 2 8" xfId="1943"/>
    <cellStyle name="輸入 3 3" xfId="1944"/>
    <cellStyle name="輸入 3 3 2" xfId="1945"/>
    <cellStyle name="輸入 3 3 2 2" xfId="1946"/>
    <cellStyle name="輸入 3 3 2 2 2" xfId="1947"/>
    <cellStyle name="輸入 3 3 2 2 3" xfId="1948"/>
    <cellStyle name="輸入 3 3 2 2 4" xfId="1949"/>
    <cellStyle name="輸入 3 3 2 3" xfId="1950"/>
    <cellStyle name="輸入 3 3 2 4" xfId="1951"/>
    <cellStyle name="輸入 3 3 2 5" xfId="1952"/>
    <cellStyle name="輸入 3 3 2 6" xfId="1953"/>
    <cellStyle name="輸入 3 3 2 7" xfId="1954"/>
    <cellStyle name="輸入 3 3 3" xfId="1955"/>
    <cellStyle name="輸入 3 3 3 2" xfId="1956"/>
    <cellStyle name="輸入 3 3 3 3" xfId="1957"/>
    <cellStyle name="輸入 3 3 3 4" xfId="1958"/>
    <cellStyle name="輸入 3 3 4" xfId="1959"/>
    <cellStyle name="輸入 3 3 5" xfId="1960"/>
    <cellStyle name="輸入 3 3 6" xfId="1961"/>
    <cellStyle name="輸入 3 3 7" xfId="1962"/>
    <cellStyle name="輸入 3 3 8" xfId="1963"/>
    <cellStyle name="輸入 3 4" xfId="1964"/>
    <cellStyle name="輸入 3 4 2" xfId="1965"/>
    <cellStyle name="輸入 3 4 3" xfId="1966"/>
    <cellStyle name="輸入 3 4 4" xfId="1967"/>
    <cellStyle name="輸入 3 5" xfId="1968"/>
    <cellStyle name="輸入 3 6" xfId="1969"/>
    <cellStyle name="輸入 3 7" xfId="1970"/>
    <cellStyle name="輸入 3 8" xfId="1971"/>
    <cellStyle name="輸入 3 9" xfId="1972"/>
    <cellStyle name="輸入 4" xfId="1973"/>
    <cellStyle name="輸入 4 2" xfId="1974"/>
    <cellStyle name="輸入 4 2 2" xfId="1975"/>
    <cellStyle name="輸入 4 2 2 2" xfId="1976"/>
    <cellStyle name="輸入 4 2 2 2 2" xfId="1977"/>
    <cellStyle name="輸入 4 2 2 2 3" xfId="1978"/>
    <cellStyle name="輸入 4 2 2 2 4" xfId="1979"/>
    <cellStyle name="輸入 4 2 2 3" xfId="1980"/>
    <cellStyle name="輸入 4 2 2 4" xfId="1981"/>
    <cellStyle name="輸入 4 2 2 5" xfId="1982"/>
    <cellStyle name="輸入 4 2 2 6" xfId="1983"/>
    <cellStyle name="輸入 4 2 2 7" xfId="1984"/>
    <cellStyle name="輸入 4 2 3" xfId="1985"/>
    <cellStyle name="輸入 4 2 3 2" xfId="1986"/>
    <cellStyle name="輸入 4 2 3 3" xfId="1987"/>
    <cellStyle name="輸入 4 2 3 4" xfId="1988"/>
    <cellStyle name="輸入 4 2 4" xfId="1989"/>
    <cellStyle name="輸入 4 2 5" xfId="1990"/>
    <cellStyle name="輸入 4 2 6" xfId="1991"/>
    <cellStyle name="輸入 4 2 7" xfId="1992"/>
    <cellStyle name="輸入 4 2 8" xfId="1993"/>
    <cellStyle name="輸入 4 3" xfId="1994"/>
    <cellStyle name="輸入 4 3 2" xfId="1995"/>
    <cellStyle name="輸入 4 3 2 2" xfId="1996"/>
    <cellStyle name="輸入 4 3 2 2 2" xfId="1997"/>
    <cellStyle name="輸入 4 3 2 2 3" xfId="1998"/>
    <cellStyle name="輸入 4 3 2 2 4" xfId="1999"/>
    <cellStyle name="輸入 4 3 2 3" xfId="2000"/>
    <cellStyle name="輸入 4 3 2 4" xfId="2001"/>
    <cellStyle name="輸入 4 3 2 5" xfId="2002"/>
    <cellStyle name="輸入 4 3 2 6" xfId="2003"/>
    <cellStyle name="輸入 4 3 2 7" xfId="2004"/>
    <cellStyle name="輸入 4 3 3" xfId="2005"/>
    <cellStyle name="輸入 4 3 3 2" xfId="2006"/>
    <cellStyle name="輸入 4 3 3 3" xfId="2007"/>
    <cellStyle name="輸入 4 3 3 4" xfId="2008"/>
    <cellStyle name="輸入 4 3 4" xfId="2009"/>
    <cellStyle name="輸入 4 3 5" xfId="2010"/>
    <cellStyle name="輸入 4 3 6" xfId="2011"/>
    <cellStyle name="輸入 4 3 7" xfId="2012"/>
    <cellStyle name="輸入 4 3 8" xfId="2013"/>
    <cellStyle name="輸入 4 4" xfId="2014"/>
    <cellStyle name="輸入 4 4 2" xfId="2015"/>
    <cellStyle name="輸入 4 4 3" xfId="2016"/>
    <cellStyle name="輸入 4 4 4" xfId="2017"/>
    <cellStyle name="輸入 4 5" xfId="2018"/>
    <cellStyle name="輸入 4 6" xfId="2019"/>
    <cellStyle name="輸入 4 7" xfId="2020"/>
    <cellStyle name="輸入 4 8" xfId="2021"/>
    <cellStyle name="輸入 4 9" xfId="2022"/>
    <cellStyle name="輸出 2" xfId="159"/>
    <cellStyle name="輸出 2 10" xfId="2023"/>
    <cellStyle name="輸出 2 2" xfId="2024"/>
    <cellStyle name="輸出 2 2 2" xfId="2025"/>
    <cellStyle name="輸出 2 2 2 2" xfId="2026"/>
    <cellStyle name="輸出 2 2 2 2 2" xfId="2027"/>
    <cellStyle name="輸出 2 2 2 2 2 2" xfId="2028"/>
    <cellStyle name="輸出 2 2 2 2 2 3" xfId="2029"/>
    <cellStyle name="輸出 2 2 2 2 2 4" xfId="2030"/>
    <cellStyle name="輸出 2 2 2 2 3" xfId="2031"/>
    <cellStyle name="輸出 2 2 2 2 4" xfId="2032"/>
    <cellStyle name="輸出 2 2 2 2 5" xfId="2033"/>
    <cellStyle name="輸出 2 2 2 2 6" xfId="2034"/>
    <cellStyle name="輸出 2 2 2 2 7" xfId="2035"/>
    <cellStyle name="輸出 2 2 2 3" xfId="2036"/>
    <cellStyle name="輸出 2 2 2 3 2" xfId="2037"/>
    <cellStyle name="輸出 2 2 2 3 2 2" xfId="2038"/>
    <cellStyle name="輸出 2 2 2 3 2 3" xfId="2039"/>
    <cellStyle name="輸出 2 2 2 3 2 4" xfId="2040"/>
    <cellStyle name="輸出 2 2 2 3 3" xfId="2041"/>
    <cellStyle name="輸出 2 2 2 3 4" xfId="2042"/>
    <cellStyle name="輸出 2 2 2 3 5" xfId="2043"/>
    <cellStyle name="輸出 2 2 2 3 6" xfId="2044"/>
    <cellStyle name="輸出 2 2 2 3 7" xfId="2045"/>
    <cellStyle name="輸出 2 2 2 4" xfId="2046"/>
    <cellStyle name="輸出 2 2 2 4 2" xfId="2047"/>
    <cellStyle name="輸出 2 2 2 4 3" xfId="2048"/>
    <cellStyle name="輸出 2 2 2 4 4" xfId="2049"/>
    <cellStyle name="輸出 2 2 2 5" xfId="2050"/>
    <cellStyle name="輸出 2 2 2 6" xfId="2051"/>
    <cellStyle name="輸出 2 2 2 7" xfId="2052"/>
    <cellStyle name="輸出 2 2 2 8" xfId="2053"/>
    <cellStyle name="輸出 2 2 2 9" xfId="2054"/>
    <cellStyle name="輸出 2 2 3" xfId="2055"/>
    <cellStyle name="輸出 2 2 3 2" xfId="2056"/>
    <cellStyle name="輸出 2 2 3 3" xfId="2057"/>
    <cellStyle name="輸出 2 2 3 4" xfId="2058"/>
    <cellStyle name="輸出 2 2 4" xfId="2059"/>
    <cellStyle name="輸出 2 2 5" xfId="2060"/>
    <cellStyle name="輸出 2 2 6" xfId="2061"/>
    <cellStyle name="輸出 2 2 7" xfId="2062"/>
    <cellStyle name="輸出 2 2 8" xfId="2063"/>
    <cellStyle name="輸出 2 3" xfId="2064"/>
    <cellStyle name="輸出 2 3 2" xfId="2065"/>
    <cellStyle name="輸出 2 3 2 2" xfId="2066"/>
    <cellStyle name="輸出 2 3 2 2 2" xfId="2067"/>
    <cellStyle name="輸出 2 3 2 2 2 2" xfId="2068"/>
    <cellStyle name="輸出 2 3 2 2 2 3" xfId="2069"/>
    <cellStyle name="輸出 2 3 2 2 2 4" xfId="2070"/>
    <cellStyle name="輸出 2 3 2 2 3" xfId="2071"/>
    <cellStyle name="輸出 2 3 2 2 4" xfId="2072"/>
    <cellStyle name="輸出 2 3 2 2 5" xfId="2073"/>
    <cellStyle name="輸出 2 3 2 2 6" xfId="2074"/>
    <cellStyle name="輸出 2 3 2 2 7" xfId="2075"/>
    <cellStyle name="輸出 2 3 2 3" xfId="2076"/>
    <cellStyle name="輸出 2 3 2 3 2" xfId="2077"/>
    <cellStyle name="輸出 2 3 2 3 2 2" xfId="2078"/>
    <cellStyle name="輸出 2 3 2 3 2 3" xfId="2079"/>
    <cellStyle name="輸出 2 3 2 3 2 4" xfId="2080"/>
    <cellStyle name="輸出 2 3 2 3 3" xfId="2081"/>
    <cellStyle name="輸出 2 3 2 3 4" xfId="2082"/>
    <cellStyle name="輸出 2 3 2 3 5" xfId="2083"/>
    <cellStyle name="輸出 2 3 2 3 6" xfId="2084"/>
    <cellStyle name="輸出 2 3 2 3 7" xfId="2085"/>
    <cellStyle name="輸出 2 3 2 4" xfId="2086"/>
    <cellStyle name="輸出 2 3 2 4 2" xfId="2087"/>
    <cellStyle name="輸出 2 3 2 4 3" xfId="2088"/>
    <cellStyle name="輸出 2 3 2 4 4" xfId="2089"/>
    <cellStyle name="輸出 2 3 2 5" xfId="2090"/>
    <cellStyle name="輸出 2 3 2 6" xfId="2091"/>
    <cellStyle name="輸出 2 3 2 7" xfId="2092"/>
    <cellStyle name="輸出 2 3 2 8" xfId="2093"/>
    <cellStyle name="輸出 2 3 2 9" xfId="2094"/>
    <cellStyle name="輸出 2 3 3" xfId="2095"/>
    <cellStyle name="輸出 2 3 3 2" xfId="2096"/>
    <cellStyle name="輸出 2 3 3 3" xfId="2097"/>
    <cellStyle name="輸出 2 3 3 4" xfId="2098"/>
    <cellStyle name="輸出 2 3 4" xfId="2099"/>
    <cellStyle name="輸出 2 3 5" xfId="2100"/>
    <cellStyle name="輸出 2 3 6" xfId="2101"/>
    <cellStyle name="輸出 2 3 7" xfId="2102"/>
    <cellStyle name="輸出 2 3 8" xfId="2103"/>
    <cellStyle name="輸出 2 4" xfId="2104"/>
    <cellStyle name="輸出 2 4 2" xfId="2105"/>
    <cellStyle name="輸出 2 4 2 2" xfId="2106"/>
    <cellStyle name="輸出 2 4 2 2 2" xfId="2107"/>
    <cellStyle name="輸出 2 4 2 2 3" xfId="2108"/>
    <cellStyle name="輸出 2 4 2 2 4" xfId="2109"/>
    <cellStyle name="輸出 2 4 2 3" xfId="2110"/>
    <cellStyle name="輸出 2 4 2 4" xfId="2111"/>
    <cellStyle name="輸出 2 4 2 5" xfId="2112"/>
    <cellStyle name="輸出 2 4 2 6" xfId="2113"/>
    <cellStyle name="輸出 2 4 2 7" xfId="2114"/>
    <cellStyle name="輸出 2 4 3" xfId="2115"/>
    <cellStyle name="輸出 2 4 3 2" xfId="2116"/>
    <cellStyle name="輸出 2 4 3 2 2" xfId="2117"/>
    <cellStyle name="輸出 2 4 3 2 3" xfId="2118"/>
    <cellStyle name="輸出 2 4 3 2 4" xfId="2119"/>
    <cellStyle name="輸出 2 4 3 3" xfId="2120"/>
    <cellStyle name="輸出 2 4 3 4" xfId="2121"/>
    <cellStyle name="輸出 2 4 3 5" xfId="2122"/>
    <cellStyle name="輸出 2 4 3 6" xfId="2123"/>
    <cellStyle name="輸出 2 4 3 7" xfId="2124"/>
    <cellStyle name="輸出 2 4 4" xfId="2125"/>
    <cellStyle name="輸出 2 4 4 2" xfId="2126"/>
    <cellStyle name="輸出 2 4 4 3" xfId="2127"/>
    <cellStyle name="輸出 2 4 4 4" xfId="2128"/>
    <cellStyle name="輸出 2 4 5" xfId="2129"/>
    <cellStyle name="輸出 2 4 6" xfId="2130"/>
    <cellStyle name="輸出 2 4 7" xfId="2131"/>
    <cellStyle name="輸出 2 4 8" xfId="2132"/>
    <cellStyle name="輸出 2 4 9" xfId="2133"/>
    <cellStyle name="輸出 2 5" xfId="2134"/>
    <cellStyle name="輸出 2 5 2" xfId="2135"/>
    <cellStyle name="輸出 2 5 3" xfId="2136"/>
    <cellStyle name="輸出 2 5 4" xfId="2137"/>
    <cellStyle name="輸出 2 6" xfId="2138"/>
    <cellStyle name="輸出 2 7" xfId="2139"/>
    <cellStyle name="輸出 2 8" xfId="2140"/>
    <cellStyle name="輸出 2 9" xfId="2141"/>
    <cellStyle name="輸出 2_104年無形資產初審建議表2" xfId="2142"/>
    <cellStyle name="輸出 3" xfId="280"/>
    <cellStyle name="輸出 3 2" xfId="2143"/>
    <cellStyle name="輸出 3 2 2" xfId="2144"/>
    <cellStyle name="輸出 3 2 2 2" xfId="2145"/>
    <cellStyle name="輸出 3 2 2 2 2" xfId="2146"/>
    <cellStyle name="輸出 3 2 2 2 3" xfId="2147"/>
    <cellStyle name="輸出 3 2 2 2 4" xfId="2148"/>
    <cellStyle name="輸出 3 2 2 3" xfId="2149"/>
    <cellStyle name="輸出 3 2 2 4" xfId="2150"/>
    <cellStyle name="輸出 3 2 2 5" xfId="2151"/>
    <cellStyle name="輸出 3 2 2 6" xfId="2152"/>
    <cellStyle name="輸出 3 2 2 7" xfId="2153"/>
    <cellStyle name="輸出 3 2 3" xfId="2154"/>
    <cellStyle name="輸出 3 2 3 2" xfId="2155"/>
    <cellStyle name="輸出 3 2 3 2 2" xfId="2156"/>
    <cellStyle name="輸出 3 2 3 2 3" xfId="2157"/>
    <cellStyle name="輸出 3 2 3 2 4" xfId="2158"/>
    <cellStyle name="輸出 3 2 3 3" xfId="2159"/>
    <cellStyle name="輸出 3 2 3 4" xfId="2160"/>
    <cellStyle name="輸出 3 2 3 5" xfId="2161"/>
    <cellStyle name="輸出 3 2 3 6" xfId="2162"/>
    <cellStyle name="輸出 3 2 3 7" xfId="2163"/>
    <cellStyle name="輸出 3 2 4" xfId="2164"/>
    <cellStyle name="輸出 3 2 4 2" xfId="2165"/>
    <cellStyle name="輸出 3 2 4 3" xfId="2166"/>
    <cellStyle name="輸出 3 2 4 4" xfId="2167"/>
    <cellStyle name="輸出 3 2 5" xfId="2168"/>
    <cellStyle name="輸出 3 2 6" xfId="2169"/>
    <cellStyle name="輸出 3 2 7" xfId="2170"/>
    <cellStyle name="輸出 3 2 8" xfId="2171"/>
    <cellStyle name="輸出 3 2 9" xfId="2172"/>
    <cellStyle name="輸出 3 3" xfId="2173"/>
    <cellStyle name="輸出 3 3 2" xfId="2174"/>
    <cellStyle name="輸出 3 3 3" xfId="2175"/>
    <cellStyle name="輸出 3 3 4" xfId="2176"/>
    <cellStyle name="輸出 3 4" xfId="2177"/>
    <cellStyle name="輸出 3 5" xfId="2178"/>
    <cellStyle name="輸出 3 6" xfId="2179"/>
    <cellStyle name="輸出 3 7" xfId="2180"/>
    <cellStyle name="輸出 3 8" xfId="2181"/>
    <cellStyle name="輸出 4" xfId="2182"/>
    <cellStyle name="輸出 4 2" xfId="2183"/>
    <cellStyle name="輸出 4 2 2" xfId="2184"/>
    <cellStyle name="輸出 4 2 2 2" xfId="2185"/>
    <cellStyle name="輸出 4 2 2 2 2" xfId="2186"/>
    <cellStyle name="輸出 4 2 2 2 3" xfId="2187"/>
    <cellStyle name="輸出 4 2 2 2 4" xfId="2188"/>
    <cellStyle name="輸出 4 2 2 3" xfId="2189"/>
    <cellStyle name="輸出 4 2 2 4" xfId="2190"/>
    <cellStyle name="輸出 4 2 2 5" xfId="2191"/>
    <cellStyle name="輸出 4 2 2 6" xfId="2192"/>
    <cellStyle name="輸出 4 2 2 7" xfId="2193"/>
    <cellStyle name="輸出 4 2 3" xfId="2194"/>
    <cellStyle name="輸出 4 2 3 2" xfId="2195"/>
    <cellStyle name="輸出 4 2 3 3" xfId="2196"/>
    <cellStyle name="輸出 4 2 3 4" xfId="2197"/>
    <cellStyle name="輸出 4 2 4" xfId="2198"/>
    <cellStyle name="輸出 4 2 5" xfId="2199"/>
    <cellStyle name="輸出 4 2 6" xfId="2200"/>
    <cellStyle name="輸出 4 2 7" xfId="2201"/>
    <cellStyle name="輸出 4 2 8" xfId="2202"/>
    <cellStyle name="輸出 4 3" xfId="2203"/>
    <cellStyle name="輸出 4 3 2" xfId="2204"/>
    <cellStyle name="輸出 4 3 2 2" xfId="2205"/>
    <cellStyle name="輸出 4 3 2 3" xfId="2206"/>
    <cellStyle name="輸出 4 3 2 4" xfId="2207"/>
    <cellStyle name="輸出 4 3 3" xfId="2208"/>
    <cellStyle name="輸出 4 3 4" xfId="2209"/>
    <cellStyle name="輸出 4 3 5" xfId="2210"/>
    <cellStyle name="輸出 4 3 6" xfId="2211"/>
    <cellStyle name="輸出 4 3 7" xfId="2212"/>
    <cellStyle name="輸出 4 4" xfId="2213"/>
    <cellStyle name="輸出 4 4 2" xfId="2214"/>
    <cellStyle name="輸出 4 4 3" xfId="2215"/>
    <cellStyle name="輸出 4 4 4" xfId="2216"/>
    <cellStyle name="輸出 4 5" xfId="2217"/>
    <cellStyle name="輸出 4 6" xfId="2218"/>
    <cellStyle name="輸出 4 7" xfId="2219"/>
    <cellStyle name="輸出 4 8" xfId="2220"/>
    <cellStyle name="輸出 4 9" xfId="2221"/>
    <cellStyle name="輸出 5" xfId="2222"/>
    <cellStyle name="輸出 5 2" xfId="2223"/>
    <cellStyle name="輸出 5 2 2" xfId="2224"/>
    <cellStyle name="輸出 5 2 3" xfId="2225"/>
    <cellStyle name="輸出 5 2 4" xfId="2226"/>
    <cellStyle name="輸出 5 3" xfId="2227"/>
    <cellStyle name="輸出 5 4" xfId="2228"/>
    <cellStyle name="輸出 5 5" xfId="2229"/>
    <cellStyle name="輸出 5 6" xfId="2230"/>
    <cellStyle name="輸出 5 7" xfId="2231"/>
    <cellStyle name="隨後的超連結_2001NIP報表-bak" xfId="160"/>
    <cellStyle name="檢查儲存格 2" xfId="161"/>
    <cellStyle name="檢查儲存格 2 2" xfId="2232"/>
    <cellStyle name="檢查儲存格 2_104年無形資產初審建議表2" xfId="2233"/>
    <cellStyle name="檢查儲存格 3" xfId="2234"/>
    <cellStyle name="檢查儲存格 4" xfId="2235"/>
    <cellStyle name="壞 2" xfId="162"/>
    <cellStyle name="壞 2 2" xfId="2236"/>
    <cellStyle name="壞 3" xfId="2237"/>
    <cellStyle name="壞 4" xfId="2238"/>
    <cellStyle name="壞_1021224-103總預算案朝野協商彙總表(國防部)_1030103" xfId="329"/>
    <cellStyle name="壞_1021224-103總預算案朝野協商彙總表(國防部)_1030103 (1)" xfId="330"/>
    <cellStyle name="壞_1021224-103總預算案朝野協商彙總表(國防部)_1030103 (1)_1030104-103預算案朝野協商彙總表(第2組)加台聯(加委員會序號)-國安局" xfId="331"/>
    <cellStyle name="壞_1021224-103總預算案朝野協商彙總表(國防部)_1030103_1030104-103預算案朝野協商彙總表(第2組)加台聯(加委員會序號)-國安局" xfId="332"/>
    <cellStyle name="壞_1030103-103預算案朝野協商彙總表(國防部)" xfId="333"/>
    <cellStyle name="壞_1030104-103預算案朝野協商彙總表(第2組)加台聯(加委員會序號)-國安局" xfId="334"/>
    <cellStyle name="壞_104年無形資產初審建議表2" xfId="2239"/>
    <cellStyle name="壞_97-106無形資產攤銷計算" xfId="2240"/>
    <cellStyle name="壞_案數統計表" xfId="335"/>
    <cellStyle name="壞_會計室版本_104無形資產彙計表" xfId="2241"/>
    <cellStyle name="警告文字 2" xfId="163"/>
    <cellStyle name="警告文字 2 2" xfId="2242"/>
    <cellStyle name="警告文字 3" xfId="2243"/>
    <cellStyle name="警告文字 4" xfId="2244"/>
    <cellStyle name="巍葆 [0]_laroux" xfId="164"/>
    <cellStyle name="巍葆_laroux" xfId="165"/>
    <cellStyle name="鱔 [0]_laroux" xfId="166"/>
    <cellStyle name="鱔_laroux" xfId="167"/>
  </cellStyles>
  <dxfs count="0"/>
  <tableStyles count="0" defaultTableStyle="TableStyleMedium9" defaultPivotStyle="PivotStyleLight16"/>
  <colors>
    <mruColors>
      <color rgb="FF0000FF"/>
      <color rgb="FFFFCCFF"/>
      <color rgb="FF00FF00"/>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externalLink" Target="externalLinks/externalLink1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externalLink" Target="externalLinks/externalLink8.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9.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zh-TW" altLang="en-US" sz="1800">
                <a:latin typeface="Times New Roman" pitchFamily="18" charset="0"/>
                <a:ea typeface="標楷體" pitchFamily="65" charset="-120"/>
                <a:cs typeface="Times New Roman" pitchFamily="18" charset="0"/>
              </a:rPr>
              <a:t>運用項目中心配置比例</a:t>
            </a:r>
          </a:p>
        </c:rich>
      </c:tx>
      <c:layout>
        <c:manualLayout>
          <c:xMode val="edge"/>
          <c:yMode val="edge"/>
          <c:x val="0.30428470515033335"/>
          <c:y val="2.7045123323374377E-2"/>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0.18131094821119814"/>
          <c:y val="0.31593722006790548"/>
          <c:w val="0.67803523274496946"/>
          <c:h val="0.65063082155574858"/>
        </c:manualLayout>
      </c:layout>
      <c:pie3DChart>
        <c:varyColors val="1"/>
        <c:ser>
          <c:idx val="0"/>
          <c:order val="0"/>
          <c:dPt>
            <c:idx val="0"/>
            <c:bubble3D val="0"/>
            <c:spPr>
              <a:gradFill flip="none" rotWithShape="1">
                <a:gsLst>
                  <a:gs pos="0">
                    <a:srgbClr val="99FFCC">
                      <a:shade val="30000"/>
                      <a:satMod val="115000"/>
                    </a:srgbClr>
                  </a:gs>
                  <a:gs pos="50000">
                    <a:srgbClr val="99FFCC">
                      <a:shade val="67500"/>
                      <a:satMod val="115000"/>
                    </a:srgbClr>
                  </a:gs>
                  <a:gs pos="100000">
                    <a:srgbClr val="99FFCC">
                      <a:shade val="100000"/>
                      <a:satMod val="115000"/>
                    </a:srgbClr>
                  </a:gs>
                </a:gsLst>
                <a:lin ang="13500000" scaled="1"/>
                <a:tileRect/>
              </a:gradFill>
              <a:ln>
                <a:solidFill>
                  <a:schemeClr val="tx1"/>
                </a:solidFill>
              </a:ln>
            </c:spPr>
          </c:dPt>
          <c:dPt>
            <c:idx val="1"/>
            <c:bubble3D val="0"/>
            <c:spPr>
              <a:gradFill flip="none" rotWithShape="1">
                <a:gsLst>
                  <a:gs pos="0">
                    <a:srgbClr val="8064A2">
                      <a:lumMod val="60000"/>
                      <a:lumOff val="40000"/>
                      <a:shade val="30000"/>
                      <a:satMod val="115000"/>
                    </a:srgbClr>
                  </a:gs>
                  <a:gs pos="50000">
                    <a:srgbClr val="8064A2">
                      <a:lumMod val="60000"/>
                      <a:lumOff val="40000"/>
                      <a:shade val="67500"/>
                      <a:satMod val="115000"/>
                    </a:srgbClr>
                  </a:gs>
                  <a:gs pos="100000">
                    <a:srgbClr val="8064A2">
                      <a:lumMod val="60000"/>
                      <a:lumOff val="40000"/>
                      <a:shade val="100000"/>
                      <a:satMod val="115000"/>
                    </a:srgbClr>
                  </a:gs>
                </a:gsLst>
                <a:lin ang="13500000" scaled="1"/>
                <a:tileRect/>
              </a:gradFill>
              <a:ln>
                <a:solidFill>
                  <a:schemeClr val="tx1"/>
                </a:solidFill>
              </a:ln>
            </c:spPr>
          </c:dPt>
          <c:dPt>
            <c:idx val="2"/>
            <c:bubble3D val="0"/>
            <c:spPr>
              <a:solidFill>
                <a:schemeClr val="accent6">
                  <a:lumMod val="40000"/>
                  <a:lumOff val="60000"/>
                </a:schemeClr>
              </a:solidFill>
              <a:ln>
                <a:solidFill>
                  <a:schemeClr val="tx1"/>
                </a:solidFill>
              </a:ln>
            </c:spPr>
          </c:dPt>
          <c:dLbls>
            <c:dLbl>
              <c:idx val="0"/>
              <c:layout>
                <c:manualLayout>
                  <c:x val="4.4543429844097898E-2"/>
                  <c:y val="-6.44324320047785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銀行存款
</a:t>
                    </a:r>
                    <a:r>
                      <a:rPr lang="en-US" altLang="zh-TW" sz="1000"/>
                      <a:t>33%</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dLbl>
            <c:dLbl>
              <c:idx val="1"/>
              <c:layout>
                <c:manualLayout>
                  <c:x val="-0.11375017923624213"/>
                  <c:y val="-4.96998538332669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國內債務證券
</a:t>
                    </a:r>
                    <a:r>
                      <a:rPr lang="en-US" altLang="zh-TW" sz="1000"/>
                      <a:t>50%</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dLbl>
            <c:dLbl>
              <c:idx val="2"/>
              <c:layout>
                <c:manualLayout>
                  <c:x val="-9.2996534138933717E-2"/>
                  <c:y val="3.5011261890136071E-2"/>
                </c:manualLayout>
              </c:layout>
              <c:tx>
                <c:rich>
                  <a:bodyPr/>
                  <a:lstStyle/>
                  <a:p>
                    <a:pPr>
                      <a:defRPr>
                        <a:latin typeface="Times New Roman" pitchFamily="18" charset="0"/>
                        <a:ea typeface="標楷體" pitchFamily="65" charset="-120"/>
                        <a:cs typeface="Times New Roman" pitchFamily="18" charset="0"/>
                      </a:defRPr>
                    </a:pPr>
                    <a:r>
                      <a:rPr lang="zh-TW" altLang="en-US" sz="1000">
                        <a:latin typeface="Times New Roman" pitchFamily="18" charset="0"/>
                        <a:ea typeface="標楷體" pitchFamily="65" charset="-120"/>
                        <a:cs typeface="Times New Roman" pitchFamily="18" charset="0"/>
                      </a:rPr>
                      <a:t>國內權益證券
</a:t>
                    </a:r>
                    <a:r>
                      <a:rPr lang="en-US" altLang="zh-TW" sz="1000">
                        <a:latin typeface="Times New Roman" pitchFamily="18" charset="0"/>
                        <a:ea typeface="標楷體" pitchFamily="65" charset="-120"/>
                        <a:cs typeface="Times New Roman" pitchFamily="18" charset="0"/>
                      </a:rPr>
                      <a:t>17%</a:t>
                    </a:r>
                  </a:p>
                  <a:p>
                    <a:pPr>
                      <a:defRPr>
                        <a:latin typeface="Times New Roman" pitchFamily="18" charset="0"/>
                        <a:ea typeface="標楷體" pitchFamily="65" charset="-120"/>
                        <a:cs typeface="Times New Roman" pitchFamily="18" charset="0"/>
                      </a:defRPr>
                    </a:pPr>
                    <a:r>
                      <a:rPr lang="en-US" altLang="zh-TW" sz="1000">
                        <a:latin typeface="Times New Roman" pitchFamily="18" charset="0"/>
                        <a:ea typeface="標楷體" pitchFamily="65" charset="-120"/>
                        <a:cs typeface="Times New Roman" pitchFamily="18" charset="0"/>
                      </a:rPr>
                      <a:t>(</a:t>
                    </a:r>
                    <a:r>
                      <a:rPr lang="zh-TW" altLang="en-US" sz="1000">
                        <a:latin typeface="Times New Roman" pitchFamily="18" charset="0"/>
                        <a:ea typeface="標楷體" pitchFamily="65" charset="-120"/>
                        <a:cs typeface="Times New Roman" pitchFamily="18" charset="0"/>
                      </a:rPr>
                      <a:t>自營</a:t>
                    </a:r>
                    <a:r>
                      <a:rPr lang="en-US" altLang="zh-TW" sz="1000">
                        <a:latin typeface="Times New Roman" pitchFamily="18" charset="0"/>
                        <a:ea typeface="標楷體" pitchFamily="65" charset="-120"/>
                        <a:cs typeface="Times New Roman" pitchFamily="18" charset="0"/>
                      </a:rPr>
                      <a:t>)</a:t>
                    </a:r>
                    <a:endParaRPr lang="zh-TW" altLang="en-US" sz="1000">
                      <a:latin typeface="Times New Roman" pitchFamily="18" charset="0"/>
                      <a:ea typeface="標楷體" pitchFamily="65" charset="-120"/>
                      <a:cs typeface="Times New Roman" pitchFamily="18" charset="0"/>
                    </a:endParaRPr>
                  </a:p>
                </c:rich>
              </c:tx>
              <c:spPr/>
              <c:showLegendKey val="0"/>
              <c:showVal val="0"/>
              <c:showCatName val="1"/>
              <c:showSerName val="0"/>
              <c:showPercent val="1"/>
              <c:showBubbleSize val="0"/>
            </c:dLbl>
            <c:showLegendKey val="0"/>
            <c:showVal val="0"/>
            <c:showCatName val="1"/>
            <c:showSerName val="0"/>
            <c:showPercent val="1"/>
            <c:showBubbleSize val="0"/>
            <c:showLeaderLines val="1"/>
          </c:dLbls>
          <c:cat>
            <c:strRef>
              <c:f>圖一!$A$5:$A$7</c:f>
              <c:strCache>
                <c:ptCount val="3"/>
                <c:pt idx="0">
                  <c:v>銀行存款</c:v>
                </c:pt>
                <c:pt idx="1">
                  <c:v>國內債務證券</c:v>
                </c:pt>
                <c:pt idx="2">
                  <c:v>國內權益證券</c:v>
                </c:pt>
              </c:strCache>
            </c:strRef>
          </c:cat>
          <c:val>
            <c:numRef>
              <c:f>圖一!$B$5:$B$7</c:f>
              <c:numCache>
                <c:formatCode>#,##0_ </c:formatCode>
                <c:ptCount val="3"/>
                <c:pt idx="0">
                  <c:v>5067</c:v>
                </c:pt>
                <c:pt idx="1">
                  <c:v>7679</c:v>
                </c:pt>
                <c:pt idx="2">
                  <c:v>2611</c:v>
                </c:pt>
              </c:numCache>
            </c:numRef>
          </c:val>
        </c:ser>
        <c:dLbls>
          <c:showLegendKey val="0"/>
          <c:showVal val="1"/>
          <c:showCatName val="0"/>
          <c:showSerName val="0"/>
          <c:showPercent val="0"/>
          <c:showBubbleSize val="0"/>
          <c:showLeaderLines val="1"/>
        </c:dLbls>
      </c:pie3DChart>
    </c:plotArea>
    <c:plotVisOnly val="1"/>
    <c:dispBlanksAs val="zero"/>
    <c:showDLblsOverMax val="0"/>
  </c:chart>
  <c:spPr>
    <a:solidFill>
      <a:srgbClr val="FFFFFF"/>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552450</xdr:colOff>
      <xdr:row>3</xdr:row>
      <xdr:rowOff>133350</xdr:rowOff>
    </xdr:from>
    <xdr:to>
      <xdr:col>14</xdr:col>
      <xdr:colOff>161925</xdr:colOff>
      <xdr:row>20</xdr:row>
      <xdr:rowOff>76200</xdr:rowOff>
    </xdr:to>
    <xdr:graphicFrame macro="">
      <xdr:nvGraphicFramePr>
        <xdr:cNvPr id="3" name="圖表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bliweb/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bliweb/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7"/>
      <sheetName val="24個月_(公式)7"/>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91)主機增租(NEC報價)"/>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election activeCell="C9" sqref="C9"/>
    </sheetView>
  </sheetViews>
  <sheetFormatPr defaultColWidth="9" defaultRowHeight="15.75"/>
  <cols>
    <col min="1" max="1" width="27.625" style="458" customWidth="1"/>
    <col min="2" max="2" width="13.375" style="458" customWidth="1"/>
    <col min="3" max="3" width="49" style="458" customWidth="1"/>
    <col min="4" max="4" width="39" style="458" customWidth="1"/>
    <col min="5" max="5" width="9" style="458"/>
    <col min="6" max="6" width="26.375" style="458" customWidth="1"/>
    <col min="7" max="7" width="19.875" style="458" customWidth="1"/>
    <col min="8" max="16384" width="9" style="458"/>
  </cols>
  <sheetData>
    <row r="1" spans="1:6" s="454" customFormat="1" ht="21">
      <c r="A1" s="667" t="s">
        <v>313</v>
      </c>
      <c r="B1" s="668"/>
      <c r="C1" s="668"/>
      <c r="D1" s="453"/>
      <c r="E1" s="453"/>
      <c r="F1" s="453"/>
    </row>
    <row r="2" spans="1:6" s="454" customFormat="1" ht="21" hidden="1">
      <c r="A2" s="667" t="s">
        <v>313</v>
      </c>
      <c r="B2" s="668"/>
      <c r="C2" s="668"/>
      <c r="D2" s="453"/>
      <c r="E2" s="453"/>
      <c r="F2" s="453"/>
    </row>
    <row r="3" spans="1:6" s="454" customFormat="1" ht="24.75" customHeight="1">
      <c r="A3" s="669" t="s">
        <v>314</v>
      </c>
      <c r="B3" s="670"/>
      <c r="C3" s="670"/>
      <c r="D3" s="455"/>
      <c r="E3" s="455"/>
      <c r="F3" s="455"/>
    </row>
    <row r="4" spans="1:6" s="454" customFormat="1" ht="24.75" customHeight="1" thickBot="1">
      <c r="A4" s="671" t="s">
        <v>315</v>
      </c>
      <c r="B4" s="671"/>
      <c r="C4" s="671"/>
      <c r="D4" s="456"/>
      <c r="E4" s="456"/>
      <c r="F4" s="456"/>
    </row>
    <row r="5" spans="1:6">
      <c r="A5" s="672" t="s">
        <v>316</v>
      </c>
      <c r="B5" s="675" t="s">
        <v>317</v>
      </c>
      <c r="C5" s="678" t="s">
        <v>307</v>
      </c>
      <c r="D5" s="457"/>
      <c r="E5" s="456"/>
      <c r="F5" s="456"/>
    </row>
    <row r="6" spans="1:6">
      <c r="A6" s="673"/>
      <c r="B6" s="676"/>
      <c r="C6" s="679"/>
      <c r="D6" s="457"/>
      <c r="E6" s="456"/>
      <c r="F6" s="456"/>
    </row>
    <row r="7" spans="1:6">
      <c r="A7" s="674"/>
      <c r="B7" s="677"/>
      <c r="C7" s="680"/>
    </row>
    <row r="8" spans="1:6" ht="13.5" customHeight="1">
      <c r="A8" s="459"/>
      <c r="B8" s="460"/>
      <c r="C8" s="461"/>
    </row>
    <row r="9" spans="1:6" s="465" customFormat="1" ht="39" customHeight="1">
      <c r="A9" s="462" t="s">
        <v>318</v>
      </c>
      <c r="B9" s="463">
        <v>250</v>
      </c>
      <c r="C9" s="336" t="s">
        <v>321</v>
      </c>
      <c r="D9" s="464"/>
    </row>
    <row r="10" spans="1:6" s="465" customFormat="1" ht="31.5" customHeight="1">
      <c r="A10" s="466"/>
      <c r="B10" s="319">
        <v>0</v>
      </c>
      <c r="C10" s="467"/>
    </row>
    <row r="11" spans="1:6" s="469" customFormat="1" ht="31.5" customHeight="1">
      <c r="A11" s="466"/>
      <c r="B11" s="319">
        <v>0</v>
      </c>
      <c r="C11" s="467"/>
      <c r="D11" s="468"/>
    </row>
    <row r="12" spans="1:6" s="469" customFormat="1" ht="31.5" customHeight="1">
      <c r="A12" s="466"/>
      <c r="B12" s="319">
        <v>0</v>
      </c>
      <c r="C12" s="467"/>
      <c r="D12" s="468"/>
    </row>
    <row r="13" spans="1:6" s="469" customFormat="1" ht="31.5" customHeight="1">
      <c r="A13" s="466"/>
      <c r="B13" s="319">
        <v>0</v>
      </c>
      <c r="C13" s="467"/>
      <c r="D13" s="468"/>
    </row>
    <row r="14" spans="1:6" s="469" customFormat="1" ht="42" customHeight="1">
      <c r="A14" s="466"/>
      <c r="B14" s="470"/>
      <c r="C14" s="467"/>
      <c r="D14" s="468"/>
    </row>
    <row r="15" spans="1:6" s="469" customFormat="1" ht="37.9" customHeight="1">
      <c r="A15" s="466"/>
      <c r="B15" s="470"/>
      <c r="C15" s="467"/>
      <c r="D15" s="471"/>
      <c r="F15" s="472"/>
    </row>
    <row r="16" spans="1:6" s="465" customFormat="1" ht="26.25" customHeight="1">
      <c r="A16" s="466"/>
      <c r="B16" s="473"/>
      <c r="C16" s="467"/>
    </row>
    <row r="17" spans="1:3" s="465" customFormat="1" ht="26.25" customHeight="1">
      <c r="A17" s="466"/>
      <c r="B17" s="473"/>
      <c r="C17" s="467"/>
    </row>
    <row r="18" spans="1:3" s="465" customFormat="1" ht="26.25" customHeight="1">
      <c r="A18" s="466"/>
      <c r="B18" s="473"/>
      <c r="C18" s="467"/>
    </row>
    <row r="19" spans="1:3" s="465" customFormat="1" ht="26.25" customHeight="1">
      <c r="A19" s="466"/>
      <c r="B19" s="473"/>
      <c r="C19" s="467"/>
    </row>
    <row r="20" spans="1:3" s="465" customFormat="1" ht="26.25" customHeight="1">
      <c r="A20" s="466"/>
      <c r="B20" s="473"/>
      <c r="C20" s="467"/>
    </row>
    <row r="21" spans="1:3" s="465" customFormat="1" ht="26.25" customHeight="1">
      <c r="A21" s="466"/>
      <c r="B21" s="473"/>
      <c r="C21" s="467"/>
    </row>
    <row r="22" spans="1:3" s="465" customFormat="1" ht="26.25" customHeight="1">
      <c r="A22" s="466"/>
      <c r="B22" s="473"/>
      <c r="C22" s="467"/>
    </row>
    <row r="23" spans="1:3" s="465" customFormat="1" ht="23.25" customHeight="1">
      <c r="A23" s="466"/>
      <c r="B23" s="473"/>
      <c r="C23" s="467"/>
    </row>
    <row r="24" spans="1:3" s="465" customFormat="1" ht="23.25" customHeight="1">
      <c r="A24" s="474"/>
      <c r="B24" s="473"/>
      <c r="C24" s="467"/>
    </row>
    <row r="25" spans="1:3" s="465" customFormat="1" ht="24.75" customHeight="1">
      <c r="A25" s="474"/>
      <c r="B25" s="473"/>
      <c r="C25" s="467"/>
    </row>
    <row r="26" spans="1:3" s="465" customFormat="1" ht="34.9" customHeight="1">
      <c r="A26" s="474"/>
      <c r="B26" s="473"/>
      <c r="C26" s="467"/>
    </row>
    <row r="27" spans="1:3" s="465" customFormat="1" ht="33.6" customHeight="1">
      <c r="A27" s="474"/>
      <c r="B27" s="473"/>
      <c r="C27" s="467"/>
    </row>
    <row r="28" spans="1:3" s="465" customFormat="1" ht="59.25" customHeight="1" thickBot="1">
      <c r="A28" s="475"/>
      <c r="B28" s="476"/>
      <c r="C28" s="477"/>
    </row>
    <row r="32" spans="1:3" ht="16.5">
      <c r="A32" s="466" t="s">
        <v>319</v>
      </c>
    </row>
    <row r="33" spans="1:1" ht="16.5">
      <c r="A33" s="466" t="s">
        <v>320</v>
      </c>
    </row>
  </sheetData>
  <mergeCells count="7">
    <mergeCell ref="A1:C1"/>
    <mergeCell ref="A2:C2"/>
    <mergeCell ref="A3:C3"/>
    <mergeCell ref="A4:C4"/>
    <mergeCell ref="A5:A7"/>
    <mergeCell ref="B5:B7"/>
    <mergeCell ref="C5:C7"/>
  </mergeCells>
  <phoneticPr fontId="43"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workbookViewId="0">
      <selection activeCell="D7" sqref="D7"/>
    </sheetView>
  </sheetViews>
  <sheetFormatPr defaultColWidth="9" defaultRowHeight="15.75"/>
  <cols>
    <col min="1" max="1" width="27.625" style="433" customWidth="1"/>
    <col min="2" max="2" width="13.375" style="433" customWidth="1"/>
    <col min="3" max="3" width="49" style="433" customWidth="1"/>
    <col min="4" max="4" width="39" style="433" customWidth="1"/>
    <col min="5" max="5" width="9" style="433"/>
    <col min="6" max="6" width="26.375" style="433" customWidth="1"/>
    <col min="7" max="7" width="19.875" style="433" customWidth="1"/>
    <col min="8" max="16384" width="9" style="433"/>
  </cols>
  <sheetData>
    <row r="1" spans="1:6" s="429" customFormat="1" ht="21">
      <c r="A1" s="681" t="s">
        <v>302</v>
      </c>
      <c r="B1" s="682"/>
      <c r="C1" s="682"/>
      <c r="D1" s="428"/>
      <c r="E1" s="428"/>
      <c r="F1" s="428"/>
    </row>
    <row r="2" spans="1:6" s="429" customFormat="1" ht="21" hidden="1">
      <c r="A2" s="681" t="s">
        <v>302</v>
      </c>
      <c r="B2" s="682"/>
      <c r="C2" s="682"/>
      <c r="D2" s="428"/>
      <c r="E2" s="428"/>
      <c r="F2" s="428"/>
    </row>
    <row r="3" spans="1:6" s="429" customFormat="1" ht="24.75" customHeight="1">
      <c r="A3" s="683" t="s">
        <v>303</v>
      </c>
      <c r="B3" s="684"/>
      <c r="C3" s="684"/>
      <c r="D3" s="430"/>
      <c r="E3" s="430"/>
      <c r="F3" s="430"/>
    </row>
    <row r="4" spans="1:6" s="429" customFormat="1" ht="24.75" customHeight="1" thickBot="1">
      <c r="A4" s="685" t="s">
        <v>304</v>
      </c>
      <c r="B4" s="685"/>
      <c r="C4" s="685"/>
      <c r="D4" s="431"/>
      <c r="E4" s="431"/>
      <c r="F4" s="431"/>
    </row>
    <row r="5" spans="1:6">
      <c r="A5" s="686" t="s">
        <v>305</v>
      </c>
      <c r="B5" s="689" t="s">
        <v>306</v>
      </c>
      <c r="C5" s="692" t="s">
        <v>307</v>
      </c>
      <c r="D5" s="432"/>
      <c r="E5" s="431"/>
      <c r="F5" s="431"/>
    </row>
    <row r="6" spans="1:6">
      <c r="A6" s="687"/>
      <c r="B6" s="690"/>
      <c r="C6" s="693"/>
      <c r="D6" s="432"/>
      <c r="E6" s="431"/>
      <c r="F6" s="431"/>
    </row>
    <row r="7" spans="1:6">
      <c r="A7" s="688"/>
      <c r="B7" s="691"/>
      <c r="C7" s="694"/>
    </row>
    <row r="8" spans="1:6" ht="13.5" customHeight="1">
      <c r="A8" s="434"/>
      <c r="B8" s="435"/>
      <c r="C8" s="436"/>
    </row>
    <row r="9" spans="1:6" s="440" customFormat="1" ht="39" customHeight="1">
      <c r="A9" s="437" t="s">
        <v>308</v>
      </c>
      <c r="B9" s="438">
        <v>208</v>
      </c>
      <c r="C9" s="336" t="s">
        <v>322</v>
      </c>
      <c r="D9" s="439"/>
    </row>
    <row r="10" spans="1:6" s="440" customFormat="1" ht="31.5" customHeight="1">
      <c r="A10" s="441"/>
      <c r="B10" s="478"/>
      <c r="C10" s="442"/>
    </row>
    <row r="11" spans="1:6" s="444" customFormat="1" ht="31.5" customHeight="1">
      <c r="A11" s="441"/>
      <c r="B11" s="478"/>
      <c r="C11" s="442"/>
      <c r="D11" s="443"/>
    </row>
    <row r="12" spans="1:6" s="444" customFormat="1" ht="31.5" customHeight="1">
      <c r="A12" s="441"/>
      <c r="B12" s="319">
        <v>0</v>
      </c>
      <c r="C12" s="442"/>
      <c r="D12" s="443"/>
    </row>
    <row r="13" spans="1:6" s="444" customFormat="1" ht="31.5" customHeight="1">
      <c r="A13" s="441"/>
      <c r="B13" s="319">
        <v>0</v>
      </c>
      <c r="C13" s="442"/>
      <c r="D13" s="443"/>
    </row>
    <row r="14" spans="1:6" s="444" customFormat="1" ht="42" customHeight="1">
      <c r="A14" s="441"/>
      <c r="B14" s="445"/>
      <c r="C14" s="442"/>
      <c r="D14" s="443"/>
    </row>
    <row r="15" spans="1:6" s="444" customFormat="1" ht="37.9" customHeight="1">
      <c r="A15" s="441"/>
      <c r="B15" s="445"/>
      <c r="C15" s="442"/>
      <c r="D15" s="446"/>
      <c r="F15" s="447"/>
    </row>
    <row r="16" spans="1:6" s="440" customFormat="1" ht="26.25" customHeight="1">
      <c r="A16" s="441"/>
      <c r="B16" s="448"/>
      <c r="C16" s="442"/>
    </row>
    <row r="17" spans="1:3" s="440" customFormat="1" ht="26.25" customHeight="1">
      <c r="A17" s="441"/>
      <c r="B17" s="448"/>
      <c r="C17" s="442"/>
    </row>
    <row r="18" spans="1:3" s="440" customFormat="1" ht="26.25" customHeight="1">
      <c r="A18" s="441"/>
      <c r="B18" s="448"/>
      <c r="C18" s="442"/>
    </row>
    <row r="19" spans="1:3" s="440" customFormat="1" ht="26.25" customHeight="1">
      <c r="A19" s="441"/>
      <c r="B19" s="448"/>
      <c r="C19" s="442"/>
    </row>
    <row r="20" spans="1:3" s="440" customFormat="1" ht="26.25" customHeight="1">
      <c r="A20" s="441"/>
      <c r="B20" s="448"/>
      <c r="C20" s="442"/>
    </row>
    <row r="21" spans="1:3" s="440" customFormat="1" ht="26.25" customHeight="1">
      <c r="A21" s="441"/>
      <c r="B21" s="448"/>
      <c r="C21" s="442"/>
    </row>
    <row r="22" spans="1:3" s="440" customFormat="1" ht="26.25" customHeight="1">
      <c r="A22" s="441"/>
      <c r="B22" s="448"/>
      <c r="C22" s="442"/>
    </row>
    <row r="23" spans="1:3" s="440" customFormat="1" ht="23.25" customHeight="1">
      <c r="A23" s="441"/>
      <c r="B23" s="448"/>
      <c r="C23" s="442"/>
    </row>
    <row r="24" spans="1:3" s="440" customFormat="1" ht="23.25" customHeight="1">
      <c r="A24" s="449"/>
      <c r="B24" s="448"/>
      <c r="C24" s="442"/>
    </row>
    <row r="25" spans="1:3" s="440" customFormat="1" ht="24.75" customHeight="1">
      <c r="A25" s="449"/>
      <c r="B25" s="448"/>
      <c r="C25" s="442"/>
    </row>
    <row r="26" spans="1:3" s="440" customFormat="1" ht="34.9" customHeight="1">
      <c r="A26" s="449"/>
      <c r="B26" s="448"/>
      <c r="C26" s="442"/>
    </row>
    <row r="27" spans="1:3" s="440" customFormat="1" ht="33.6" customHeight="1">
      <c r="A27" s="449"/>
      <c r="B27" s="448"/>
      <c r="C27" s="442"/>
    </row>
    <row r="28" spans="1:3" s="440" customFormat="1" ht="59.25" customHeight="1" thickBot="1">
      <c r="A28" s="450"/>
      <c r="B28" s="451"/>
      <c r="C28" s="452"/>
    </row>
    <row r="32" spans="1:3" ht="16.5">
      <c r="A32" s="441" t="s">
        <v>310</v>
      </c>
    </row>
    <row r="33" spans="1:1" ht="16.5">
      <c r="A33" s="441" t="s">
        <v>309</v>
      </c>
    </row>
    <row r="34" spans="1:1" ht="16.5">
      <c r="A34" s="441" t="s">
        <v>311</v>
      </c>
    </row>
    <row r="35" spans="1:1" ht="16.5">
      <c r="A35" s="441" t="s">
        <v>312</v>
      </c>
    </row>
  </sheetData>
  <mergeCells count="7">
    <mergeCell ref="A1:C1"/>
    <mergeCell ref="A2:C2"/>
    <mergeCell ref="A3:C3"/>
    <mergeCell ref="A4:C4"/>
    <mergeCell ref="A5:A7"/>
    <mergeCell ref="B5:B7"/>
    <mergeCell ref="C5:C7"/>
  </mergeCells>
  <phoneticPr fontId="43"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3:C10"/>
  <sheetViews>
    <sheetView workbookViewId="0">
      <selection activeCell="C26" sqref="C26"/>
    </sheetView>
  </sheetViews>
  <sheetFormatPr defaultRowHeight="16.5"/>
  <cols>
    <col min="1" max="1" width="13.875" bestFit="1" customWidth="1"/>
  </cols>
  <sheetData>
    <row r="3" spans="1:3">
      <c r="A3" s="647"/>
      <c r="B3" s="647"/>
      <c r="C3" s="647"/>
    </row>
    <row r="4" spans="1:3">
      <c r="A4" s="648"/>
      <c r="B4" s="648"/>
      <c r="C4" s="648"/>
    </row>
    <row r="5" spans="1:3">
      <c r="A5" s="648" t="s">
        <v>436</v>
      </c>
      <c r="B5" s="649">
        <v>5067</v>
      </c>
      <c r="C5" s="650">
        <f>B5/$B$8</f>
        <v>0.32994725532330532</v>
      </c>
    </row>
    <row r="6" spans="1:3">
      <c r="A6" s="648" t="s">
        <v>437</v>
      </c>
      <c r="B6" s="649">
        <v>7679</v>
      </c>
      <c r="C6" s="650">
        <f>B6/$B$8</f>
        <v>0.50003255844240413</v>
      </c>
    </row>
    <row r="7" spans="1:3">
      <c r="A7" s="648" t="s">
        <v>438</v>
      </c>
      <c r="B7" s="649">
        <v>2611</v>
      </c>
      <c r="C7" s="650">
        <f>B7/$B$8</f>
        <v>0.17002018623429055</v>
      </c>
    </row>
    <row r="8" spans="1:3">
      <c r="A8" s="648"/>
      <c r="B8" s="649">
        <f>SUM(B5:B7)</f>
        <v>15357</v>
      </c>
      <c r="C8" s="648"/>
    </row>
    <row r="9" spans="1:3">
      <c r="A9" s="648"/>
      <c r="B9" s="648"/>
      <c r="C9" s="648"/>
    </row>
    <row r="10" spans="1:3">
      <c r="A10" s="648"/>
      <c r="B10" s="648"/>
      <c r="C10" s="648"/>
    </row>
  </sheetData>
  <phoneticPr fontId="43" type="noConversion"/>
  <pageMargins left="0.7" right="0.7" top="0.75" bottom="0.75" header="0.3" footer="0.3"/>
  <pageSetup paperSize="9"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9"/>
  <sheetViews>
    <sheetView view="pageBreakPreview" topLeftCell="A2" zoomScaleNormal="100" zoomScaleSheetLayoutView="100" workbookViewId="0">
      <selection activeCell="L7" sqref="L7"/>
    </sheetView>
  </sheetViews>
  <sheetFormatPr defaultRowHeight="16.5"/>
  <cols>
    <col min="7" max="7" width="5" customWidth="1"/>
    <col min="8" max="8" width="0" hidden="1" customWidth="1"/>
  </cols>
  <sheetData>
    <row r="1" spans="1:11" ht="79.5" customHeight="1">
      <c r="A1" s="695" t="s">
        <v>336</v>
      </c>
      <c r="B1" s="695"/>
      <c r="C1" s="695"/>
      <c r="D1" s="695"/>
      <c r="E1" s="695"/>
      <c r="F1" s="695"/>
      <c r="G1" s="695"/>
      <c r="H1" s="695"/>
      <c r="I1" s="496"/>
    </row>
    <row r="2" spans="1:11" ht="79.5" customHeight="1">
      <c r="A2" s="496"/>
      <c r="B2" s="496"/>
      <c r="C2" s="496"/>
      <c r="D2" s="496"/>
      <c r="E2" s="496"/>
      <c r="F2" s="496"/>
      <c r="G2" s="496"/>
      <c r="H2" s="496"/>
      <c r="I2" s="496"/>
    </row>
    <row r="3" spans="1:11" ht="79.5" customHeight="1">
      <c r="A3" s="496"/>
      <c r="B3" s="496"/>
      <c r="C3" s="496"/>
      <c r="D3" s="496"/>
      <c r="E3" s="496"/>
      <c r="F3" s="496"/>
      <c r="G3" s="496"/>
      <c r="H3" s="496"/>
      <c r="I3" s="496"/>
      <c r="K3" s="498"/>
    </row>
    <row r="4" spans="1:11" ht="79.5" customHeight="1">
      <c r="A4" s="496"/>
      <c r="B4" s="496"/>
      <c r="C4" s="496"/>
      <c r="D4" s="496"/>
      <c r="E4" s="496"/>
      <c r="F4" s="496"/>
      <c r="G4" s="496"/>
      <c r="H4" s="496"/>
      <c r="I4" s="496"/>
    </row>
    <row r="5" spans="1:11" ht="79.5" customHeight="1">
      <c r="A5" s="496"/>
      <c r="B5" s="496"/>
      <c r="C5" s="496"/>
      <c r="D5" s="496"/>
      <c r="E5" s="496"/>
      <c r="F5" s="496"/>
      <c r="G5" s="496"/>
      <c r="H5" s="496"/>
      <c r="I5" s="496"/>
    </row>
    <row r="6" spans="1:11" ht="79.5" customHeight="1">
      <c r="A6" s="496"/>
      <c r="B6" s="496"/>
      <c r="C6" s="496"/>
      <c r="D6" s="496"/>
      <c r="E6" s="496"/>
      <c r="F6" s="496"/>
      <c r="G6" s="496"/>
      <c r="H6" s="496"/>
      <c r="I6" s="496"/>
    </row>
    <row r="7" spans="1:11" ht="79.5" customHeight="1">
      <c r="A7" s="496"/>
      <c r="B7" s="496"/>
      <c r="C7" s="496"/>
      <c r="D7" s="496"/>
      <c r="E7" s="496"/>
      <c r="F7" s="496"/>
      <c r="G7" s="496"/>
      <c r="H7" s="496"/>
      <c r="I7" s="496"/>
    </row>
    <row r="8" spans="1:11" ht="79.5" customHeight="1">
      <c r="A8" s="496"/>
      <c r="B8" s="496"/>
      <c r="C8" s="496"/>
      <c r="D8" s="496"/>
      <c r="E8" s="496"/>
      <c r="F8" s="496"/>
      <c r="G8" s="496"/>
      <c r="H8" s="496"/>
      <c r="I8" s="496"/>
    </row>
    <row r="9" spans="1:11" ht="79.5" customHeight="1">
      <c r="A9" s="496"/>
      <c r="B9" s="496"/>
      <c r="C9" s="496"/>
      <c r="D9" s="496"/>
      <c r="E9" s="496"/>
      <c r="F9" s="496"/>
      <c r="G9" s="496"/>
      <c r="H9" s="496"/>
      <c r="I9" s="496"/>
    </row>
  </sheetData>
  <mergeCells count="1">
    <mergeCell ref="A1:H1"/>
  </mergeCells>
  <phoneticPr fontId="43"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I46"/>
  <sheetViews>
    <sheetView view="pageBreakPreview" topLeftCell="A9" zoomScaleNormal="100" zoomScaleSheetLayoutView="100" workbookViewId="0">
      <selection activeCell="L7" sqref="L7"/>
    </sheetView>
  </sheetViews>
  <sheetFormatPr defaultRowHeight="16.5"/>
  <sheetData>
    <row r="46" spans="9:9">
      <c r="I46" s="661" t="s">
        <v>463</v>
      </c>
    </row>
  </sheetData>
  <phoneticPr fontId="4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312"/>
  <dimension ref="A1:M24"/>
  <sheetViews>
    <sheetView showGridLines="0" tabSelected="1" view="pageBreakPreview" topLeftCell="A10" zoomScaleNormal="100" zoomScaleSheetLayoutView="100" workbookViewId="0">
      <selection activeCell="M13" sqref="M13"/>
    </sheetView>
  </sheetViews>
  <sheetFormatPr defaultColWidth="12" defaultRowHeight="16.5"/>
  <cols>
    <col min="1" max="1" width="11" style="30" customWidth="1"/>
    <col min="2" max="2" width="8" style="30" customWidth="1"/>
    <col min="3" max="3" width="17" style="30" customWidth="1"/>
    <col min="4" max="4" width="10.25" style="30" customWidth="1"/>
    <col min="5" max="5" width="7.75" style="30" bestFit="1" customWidth="1"/>
    <col min="6" max="6" width="10.75" style="30" bestFit="1" customWidth="1"/>
    <col min="7" max="7" width="7.75" style="30" bestFit="1" customWidth="1"/>
    <col min="8" max="8" width="9.125" style="30" customWidth="1"/>
    <col min="9" max="9" width="7.625" style="30" customWidth="1"/>
    <col min="10" max="10" width="13.375" style="30" customWidth="1"/>
    <col min="11" max="11" width="12" style="607" customWidth="1"/>
    <col min="12" max="12" width="12" style="573" customWidth="1"/>
    <col min="13" max="13" width="56.875" style="30" bestFit="1" customWidth="1"/>
    <col min="14" max="16384" width="12" style="30"/>
  </cols>
  <sheetData>
    <row r="1" spans="1:12" s="19" customFormat="1" ht="29.25" customHeight="1">
      <c r="A1" s="696" t="s">
        <v>152</v>
      </c>
      <c r="B1" s="697"/>
      <c r="C1" s="697"/>
      <c r="D1" s="697"/>
      <c r="E1" s="697"/>
      <c r="F1" s="697"/>
      <c r="G1" s="697"/>
      <c r="H1" s="697"/>
      <c r="I1" s="697"/>
      <c r="J1" s="697"/>
      <c r="K1" s="614" t="s">
        <v>298</v>
      </c>
      <c r="L1" s="567"/>
    </row>
    <row r="2" spans="1:12" s="20" customFormat="1" ht="31.5" customHeight="1">
      <c r="A2" s="698" t="s">
        <v>151</v>
      </c>
      <c r="B2" s="699"/>
      <c r="C2" s="699"/>
      <c r="D2" s="699"/>
      <c r="E2" s="699"/>
      <c r="F2" s="699"/>
      <c r="G2" s="699"/>
      <c r="H2" s="699"/>
      <c r="I2" s="699"/>
      <c r="J2" s="699"/>
      <c r="K2" s="613"/>
      <c r="L2" s="568"/>
    </row>
    <row r="3" spans="1:12" s="20" customFormat="1" ht="24.75" customHeight="1">
      <c r="A3" s="700" t="s">
        <v>470</v>
      </c>
      <c r="B3" s="701"/>
      <c r="C3" s="701"/>
      <c r="D3" s="701"/>
      <c r="E3" s="701"/>
      <c r="F3" s="701"/>
      <c r="G3" s="701"/>
      <c r="H3" s="701"/>
      <c r="I3" s="701"/>
      <c r="J3" s="701"/>
      <c r="K3" s="613"/>
      <c r="L3" s="568"/>
    </row>
    <row r="4" spans="1:12" s="22" customFormat="1" ht="18.75" customHeight="1" thickBot="1">
      <c r="A4" s="21"/>
      <c r="B4" s="21"/>
      <c r="C4" s="21"/>
      <c r="D4" s="21"/>
      <c r="E4" s="21"/>
      <c r="F4" s="21"/>
      <c r="G4" s="21"/>
      <c r="H4" s="21"/>
      <c r="I4" s="21"/>
      <c r="J4" s="334" t="s">
        <v>69</v>
      </c>
      <c r="K4" s="612"/>
      <c r="L4" s="569"/>
    </row>
    <row r="5" spans="1:12" s="23" customFormat="1" ht="18" customHeight="1">
      <c r="A5" s="706" t="s">
        <v>89</v>
      </c>
      <c r="B5" s="707"/>
      <c r="C5" s="704" t="s">
        <v>90</v>
      </c>
      <c r="D5" s="711" t="s">
        <v>91</v>
      </c>
      <c r="E5" s="707"/>
      <c r="F5" s="711" t="s">
        <v>92</v>
      </c>
      <c r="G5" s="707"/>
      <c r="H5" s="711" t="s">
        <v>93</v>
      </c>
      <c r="I5" s="707"/>
      <c r="J5" s="702" t="s">
        <v>94</v>
      </c>
      <c r="K5" s="611"/>
      <c r="L5" s="570"/>
    </row>
    <row r="6" spans="1:12" s="23" customFormat="1" ht="18" customHeight="1">
      <c r="A6" s="107" t="s">
        <v>95</v>
      </c>
      <c r="B6" s="108" t="s">
        <v>96</v>
      </c>
      <c r="C6" s="705"/>
      <c r="D6" s="109" t="s">
        <v>95</v>
      </c>
      <c r="E6" s="110" t="s">
        <v>96</v>
      </c>
      <c r="F6" s="109" t="s">
        <v>95</v>
      </c>
      <c r="G6" s="110" t="s">
        <v>96</v>
      </c>
      <c r="H6" s="109" t="s">
        <v>95</v>
      </c>
      <c r="I6" s="110" t="s">
        <v>96</v>
      </c>
      <c r="J6" s="703"/>
      <c r="K6" s="611"/>
      <c r="L6" s="570"/>
    </row>
    <row r="7" spans="1:12" s="16" customFormat="1" ht="12" customHeight="1">
      <c r="A7" s="11"/>
      <c r="B7" s="12"/>
      <c r="C7" s="13"/>
      <c r="D7" s="13"/>
      <c r="E7" s="13"/>
      <c r="F7" s="13"/>
      <c r="G7" s="13"/>
      <c r="H7" s="13"/>
      <c r="I7" s="14"/>
      <c r="J7" s="15"/>
      <c r="K7" s="610"/>
      <c r="L7" s="571"/>
    </row>
    <row r="8" spans="1:12" s="18" customFormat="1" ht="46.15" customHeight="1">
      <c r="A8" s="120">
        <f>SUM(A9:A14)</f>
        <v>1488995</v>
      </c>
      <c r="B8" s="257">
        <f t="shared" ref="B8:B14" si="0">ROUND((A8/$A$8)*100,2)</f>
        <v>100</v>
      </c>
      <c r="C8" s="220" t="s">
        <v>97</v>
      </c>
      <c r="D8" s="118">
        <f>SUM(D9:D14)</f>
        <v>1143966</v>
      </c>
      <c r="E8" s="257">
        <f t="shared" ref="E8:E14" si="1">ROUND((D8/$D$8)*100,2)</f>
        <v>100</v>
      </c>
      <c r="F8" s="118">
        <f>SUM(F9:F14)</f>
        <v>1114133</v>
      </c>
      <c r="G8" s="257">
        <f>ROUND((F8/$F$8)*100,2)</f>
        <v>100</v>
      </c>
      <c r="H8" s="118">
        <f>SUM(H9:H14)</f>
        <v>29833</v>
      </c>
      <c r="I8" s="117">
        <f t="shared" ref="I8:I13" si="2">ROUND((H8/F8)*100,2)</f>
        <v>2.68</v>
      </c>
      <c r="J8" s="335"/>
      <c r="K8" s="609"/>
      <c r="L8" s="572"/>
    </row>
    <row r="9" spans="1:12" s="18" customFormat="1" ht="54.75" customHeight="1">
      <c r="A9" s="111">
        <v>651653</v>
      </c>
      <c r="B9" s="112">
        <f t="shared" si="0"/>
        <v>43.76</v>
      </c>
      <c r="C9" s="10" t="s">
        <v>211</v>
      </c>
      <c r="D9" s="113">
        <v>278173</v>
      </c>
      <c r="E9" s="112">
        <f t="shared" si="1"/>
        <v>24.32</v>
      </c>
      <c r="F9" s="113">
        <v>261554</v>
      </c>
      <c r="G9" s="112">
        <f>ROUND((F9/$F$8)*100,2)</f>
        <v>23.48</v>
      </c>
      <c r="H9" s="113">
        <f t="shared" ref="H9:H14" si="3">D9-F9</f>
        <v>16619</v>
      </c>
      <c r="I9" s="114">
        <f t="shared" si="2"/>
        <v>6.35</v>
      </c>
      <c r="J9" s="336" t="s">
        <v>213</v>
      </c>
      <c r="K9" s="608"/>
      <c r="L9" s="615"/>
    </row>
    <row r="10" spans="1:12" s="18" customFormat="1" ht="53.25" customHeight="1">
      <c r="A10" s="111">
        <v>44465</v>
      </c>
      <c r="B10" s="112">
        <f t="shared" si="0"/>
        <v>2.99</v>
      </c>
      <c r="C10" s="10" t="s">
        <v>212</v>
      </c>
      <c r="D10" s="113">
        <v>29895</v>
      </c>
      <c r="E10" s="112">
        <f t="shared" si="1"/>
        <v>2.61</v>
      </c>
      <c r="F10" s="113">
        <v>26281</v>
      </c>
      <c r="G10" s="112">
        <f>ROUND((F10/$F$8)*100,2)</f>
        <v>2.36</v>
      </c>
      <c r="H10" s="113">
        <f>D10-F10</f>
        <v>3614</v>
      </c>
      <c r="I10" s="114">
        <f t="shared" si="2"/>
        <v>13.75</v>
      </c>
      <c r="J10" s="336" t="s">
        <v>341</v>
      </c>
      <c r="K10" s="608"/>
      <c r="L10" s="615"/>
    </row>
    <row r="11" spans="1:12" s="18" customFormat="1" ht="52.5" customHeight="1">
      <c r="A11" s="111">
        <v>787316</v>
      </c>
      <c r="B11" s="112">
        <f t="shared" si="0"/>
        <v>52.88</v>
      </c>
      <c r="C11" s="10" t="s">
        <v>326</v>
      </c>
      <c r="D11" s="113">
        <v>830940</v>
      </c>
      <c r="E11" s="112">
        <f t="shared" si="1"/>
        <v>72.64</v>
      </c>
      <c r="F11" s="113">
        <v>821340</v>
      </c>
      <c r="G11" s="112">
        <f t="shared" ref="G11:G21" si="4">ROUND((F11/$F$8)*100,2)</f>
        <v>73.72</v>
      </c>
      <c r="H11" s="113">
        <f t="shared" si="3"/>
        <v>9600</v>
      </c>
      <c r="I11" s="114">
        <f t="shared" si="2"/>
        <v>1.17</v>
      </c>
      <c r="J11" s="336" t="s">
        <v>342</v>
      </c>
      <c r="K11" s="608"/>
      <c r="L11" s="615"/>
    </row>
    <row r="12" spans="1:12" s="18" customFormat="1" ht="55.5" customHeight="1">
      <c r="A12" s="111">
        <v>481</v>
      </c>
      <c r="B12" s="112">
        <f>ROUND(A12/$A$8,6)*100</f>
        <v>3.2300000000000002E-2</v>
      </c>
      <c r="C12" s="619" t="s">
        <v>274</v>
      </c>
      <c r="D12" s="620">
        <v>200</v>
      </c>
      <c r="E12" s="621">
        <f t="shared" si="1"/>
        <v>0.02</v>
      </c>
      <c r="F12" s="620">
        <v>200</v>
      </c>
      <c r="G12" s="621">
        <f t="shared" si="4"/>
        <v>0.02</v>
      </c>
      <c r="H12" s="620">
        <f t="shared" si="3"/>
        <v>0</v>
      </c>
      <c r="I12" s="620">
        <f t="shared" si="2"/>
        <v>0</v>
      </c>
      <c r="J12" s="622" t="s">
        <v>391</v>
      </c>
      <c r="K12" s="608"/>
      <c r="L12" s="608"/>
    </row>
    <row r="13" spans="1:12" s="18" customFormat="1" ht="70.5" customHeight="1">
      <c r="A13" s="111">
        <v>4621</v>
      </c>
      <c r="B13" s="112">
        <f>ROUND((A13/$A$8)*100,2)</f>
        <v>0.31</v>
      </c>
      <c r="C13" s="619" t="s">
        <v>231</v>
      </c>
      <c r="D13" s="623">
        <v>4500</v>
      </c>
      <c r="E13" s="621">
        <f t="shared" si="1"/>
        <v>0.39</v>
      </c>
      <c r="F13" s="623">
        <v>4500</v>
      </c>
      <c r="G13" s="621">
        <f>ROUND((F13/$F$8)*100,2)</f>
        <v>0.4</v>
      </c>
      <c r="H13" s="620">
        <f t="shared" si="3"/>
        <v>0</v>
      </c>
      <c r="I13" s="620">
        <f t="shared" si="2"/>
        <v>0</v>
      </c>
      <c r="J13" s="622" t="s">
        <v>98</v>
      </c>
      <c r="K13" s="608"/>
      <c r="L13" s="615"/>
    </row>
    <row r="14" spans="1:12" s="18" customFormat="1" ht="60.75" customHeight="1">
      <c r="A14" s="111">
        <v>459</v>
      </c>
      <c r="B14" s="112">
        <f t="shared" si="0"/>
        <v>0.03</v>
      </c>
      <c r="C14" s="619" t="s">
        <v>275</v>
      </c>
      <c r="D14" s="620">
        <v>258</v>
      </c>
      <c r="E14" s="621">
        <f t="shared" si="1"/>
        <v>0.02</v>
      </c>
      <c r="F14" s="620">
        <v>258</v>
      </c>
      <c r="G14" s="621">
        <f>ROUND((F14/$F$8)*100,2)</f>
        <v>0.02</v>
      </c>
      <c r="H14" s="620">
        <f t="shared" si="3"/>
        <v>0</v>
      </c>
      <c r="I14" s="620">
        <f t="shared" ref="I14" si="5">ROUND((H14/F14)*100,2)</f>
        <v>0</v>
      </c>
      <c r="J14" s="624" t="s">
        <v>547</v>
      </c>
      <c r="K14" s="608"/>
      <c r="L14" s="615"/>
    </row>
    <row r="15" spans="1:12" s="18" customFormat="1" ht="11.25" hidden="1" customHeight="1">
      <c r="A15" s="111"/>
      <c r="B15" s="119"/>
      <c r="C15" s="17"/>
      <c r="D15" s="113"/>
      <c r="E15" s="115"/>
      <c r="F15" s="113"/>
      <c r="G15" s="115"/>
      <c r="H15" s="113"/>
      <c r="I15" s="116"/>
      <c r="J15" s="337"/>
      <c r="K15" s="608"/>
      <c r="L15" s="615"/>
    </row>
    <row r="16" spans="1:12" s="18" customFormat="1" ht="46.15" customHeight="1">
      <c r="A16" s="120">
        <f>SUM(A17:A20)+1</f>
        <v>221106</v>
      </c>
      <c r="B16" s="257">
        <f>ROUND((A16/$A$8)*100,2)</f>
        <v>14.85</v>
      </c>
      <c r="C16" s="220" t="s">
        <v>99</v>
      </c>
      <c r="D16" s="118">
        <f>SUM(D17:D20)</f>
        <v>627625</v>
      </c>
      <c r="E16" s="257">
        <f>ROUND((D16/$D$8)*100,2)</f>
        <v>54.86</v>
      </c>
      <c r="F16" s="118">
        <f>SUM(F17:F20)</f>
        <v>679099</v>
      </c>
      <c r="G16" s="257">
        <f t="shared" si="4"/>
        <v>60.95</v>
      </c>
      <c r="H16" s="118">
        <f>SUM(H17:H20)</f>
        <v>-51474</v>
      </c>
      <c r="I16" s="117">
        <f>ROUND((H16/F16)*100,2)</f>
        <v>-7.58</v>
      </c>
      <c r="J16" s="336" t="s">
        <v>158</v>
      </c>
      <c r="K16" s="608"/>
      <c r="L16" s="615"/>
    </row>
    <row r="17" spans="1:13" s="18" customFormat="1" ht="46.15" customHeight="1">
      <c r="A17" s="111">
        <v>14</v>
      </c>
      <c r="B17" s="507">
        <f>ROUND((A17/$A$8)*100,2)</f>
        <v>0</v>
      </c>
      <c r="C17" s="10" t="s">
        <v>209</v>
      </c>
      <c r="D17" s="507">
        <v>7</v>
      </c>
      <c r="E17" s="507">
        <v>0</v>
      </c>
      <c r="F17" s="507">
        <v>7</v>
      </c>
      <c r="G17" s="507">
        <v>0</v>
      </c>
      <c r="H17" s="620">
        <f>D17-F17</f>
        <v>0</v>
      </c>
      <c r="I17" s="620">
        <f>ROUND((H17/F17)*100,2)</f>
        <v>0</v>
      </c>
      <c r="J17" s="337"/>
      <c r="K17" s="608"/>
      <c r="L17" s="615"/>
    </row>
    <row r="18" spans="1:13" s="18" customFormat="1" ht="45.75" customHeight="1">
      <c r="A18" s="267">
        <v>180914</v>
      </c>
      <c r="B18" s="112">
        <f>ROUND((A18/$A$8)*100,2)</f>
        <v>12.15</v>
      </c>
      <c r="C18" s="10" t="s">
        <v>210</v>
      </c>
      <c r="D18" s="113">
        <v>585256</v>
      </c>
      <c r="E18" s="112">
        <f>ROUND((D18/$D$8)*100,2)</f>
        <v>51.16</v>
      </c>
      <c r="F18" s="113">
        <v>636967</v>
      </c>
      <c r="G18" s="112">
        <f t="shared" si="4"/>
        <v>57.17</v>
      </c>
      <c r="H18" s="113">
        <f>D18-F18</f>
        <v>-51711</v>
      </c>
      <c r="I18" s="114">
        <f>ROUND((H18/F18)*100,2)</f>
        <v>-8.1199999999999992</v>
      </c>
      <c r="J18" s="336"/>
      <c r="K18" s="608"/>
      <c r="L18" s="615"/>
    </row>
    <row r="19" spans="1:13" s="18" customFormat="1" ht="46.5" customHeight="1">
      <c r="A19" s="111">
        <v>40176</v>
      </c>
      <c r="B19" s="112">
        <f>ROUND((A19/$A$8)*100,2)</f>
        <v>2.7</v>
      </c>
      <c r="C19" s="10" t="s">
        <v>145</v>
      </c>
      <c r="D19" s="113">
        <v>42362</v>
      </c>
      <c r="E19" s="112">
        <f>ROUND((D19/$D$8)*100,2)</f>
        <v>3.7</v>
      </c>
      <c r="F19" s="113">
        <v>42125</v>
      </c>
      <c r="G19" s="112">
        <f t="shared" ref="G19" si="6">ROUND((F19/$F$8)*100,2)</f>
        <v>3.78</v>
      </c>
      <c r="H19" s="113">
        <f>D19-F19</f>
        <v>237</v>
      </c>
      <c r="I19" s="114">
        <f>ROUND((H19/F19)*100,2)</f>
        <v>0.56000000000000005</v>
      </c>
      <c r="J19" s="336"/>
      <c r="K19" s="609"/>
      <c r="L19" s="572"/>
    </row>
    <row r="20" spans="1:13" s="18" customFormat="1" ht="45.75" customHeight="1">
      <c r="A20" s="111">
        <v>1</v>
      </c>
      <c r="B20" s="507">
        <f>ROUND((A20/$A$8)*100,2)</f>
        <v>0</v>
      </c>
      <c r="C20" s="10" t="s">
        <v>343</v>
      </c>
      <c r="D20" s="507">
        <v>0</v>
      </c>
      <c r="E20" s="507">
        <v>0</v>
      </c>
      <c r="F20" s="507">
        <v>0</v>
      </c>
      <c r="G20" s="507">
        <v>0</v>
      </c>
      <c r="H20" s="507">
        <v>0</v>
      </c>
      <c r="I20" s="507">
        <v>0</v>
      </c>
      <c r="J20" s="336"/>
      <c r="K20" s="609"/>
      <c r="L20" s="572"/>
      <c r="M20" s="34"/>
    </row>
    <row r="21" spans="1:13" s="18" customFormat="1">
      <c r="A21" s="120">
        <f>A8-A16</f>
        <v>1267889</v>
      </c>
      <c r="B21" s="117">
        <f>B8-B16</f>
        <v>85.15</v>
      </c>
      <c r="C21" s="228" t="s">
        <v>194</v>
      </c>
      <c r="D21" s="118">
        <f>D8-D16</f>
        <v>516341</v>
      </c>
      <c r="E21" s="117">
        <f>E8-E16</f>
        <v>45.14</v>
      </c>
      <c r="F21" s="118">
        <f>F8-F16</f>
        <v>435034</v>
      </c>
      <c r="G21" s="117">
        <f t="shared" si="4"/>
        <v>39.049999999999997</v>
      </c>
      <c r="H21" s="118">
        <f>H8-H16</f>
        <v>81307</v>
      </c>
      <c r="I21" s="117">
        <f>ROUND((H21/F21)*100,2)</f>
        <v>18.690000000000001</v>
      </c>
      <c r="J21" s="337"/>
      <c r="K21" s="609"/>
      <c r="L21" s="572"/>
    </row>
    <row r="22" spans="1:13" s="16" customFormat="1" ht="28.5" customHeight="1" thickBot="1">
      <c r="A22" s="32"/>
      <c r="B22" s="31"/>
      <c r="C22" s="27"/>
      <c r="D22" s="33"/>
      <c r="E22" s="28"/>
      <c r="F22" s="28"/>
      <c r="G22" s="28"/>
      <c r="H22" s="28"/>
      <c r="I22" s="29"/>
      <c r="J22" s="338"/>
      <c r="K22" s="610"/>
      <c r="L22" s="571"/>
    </row>
    <row r="23" spans="1:13" hidden="1">
      <c r="A23" s="708" t="s">
        <v>296</v>
      </c>
      <c r="B23" s="709"/>
      <c r="C23" s="709"/>
      <c r="D23" s="709"/>
      <c r="E23" s="709"/>
      <c r="F23" s="709"/>
      <c r="G23" s="709"/>
      <c r="H23" s="709"/>
      <c r="I23" s="709"/>
      <c r="J23" s="709"/>
    </row>
    <row r="24" spans="1:13" ht="17.25" customHeight="1">
      <c r="A24" s="710" t="s">
        <v>484</v>
      </c>
      <c r="B24" s="710"/>
      <c r="C24" s="710"/>
      <c r="D24" s="710"/>
      <c r="E24" s="710"/>
      <c r="F24" s="710"/>
      <c r="G24" s="710"/>
      <c r="H24" s="710"/>
      <c r="I24" s="710"/>
      <c r="J24" s="710"/>
    </row>
  </sheetData>
  <customSheetViews>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1"/>
      <headerFooter alignWithMargins="0">
        <oddHeader>&amp;L&amp;P</oddHeader>
      </headerFooter>
    </customSheetView>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2"/>
      <headerFooter alignWithMargins="0">
        <oddHeader>&amp;L&amp;P</oddHeader>
      </headerFooter>
    </customSheetView>
  </customSheetViews>
  <mergeCells count="11">
    <mergeCell ref="A23:J23"/>
    <mergeCell ref="A24:J24"/>
    <mergeCell ref="D5:E5"/>
    <mergeCell ref="F5:G5"/>
    <mergeCell ref="H5:I5"/>
    <mergeCell ref="A1:J1"/>
    <mergeCell ref="A2:J2"/>
    <mergeCell ref="A3:J3"/>
    <mergeCell ref="J5:J6"/>
    <mergeCell ref="C5:C6"/>
    <mergeCell ref="A5:B5"/>
  </mergeCells>
  <phoneticPr fontId="9" type="noConversion"/>
  <printOptions horizontalCentered="1"/>
  <pageMargins left="0.59055118110236227" right="0.59055118110236227" top="0.94488188976377963" bottom="0.94488188976377963" header="0.47244094488188981" footer="0.47244094488188981"/>
  <pageSetup paperSize="9" scale="88" firstPageNumber="7" orientation="portrait" useFirstPageNumber="1" r:id="rId3"/>
  <headerFooter alignWithMargins="0">
    <oddFooter>&amp;C&amp;"Times New Roman,標準"&amp;14&amp;P</oddFooter>
  </headerFooter>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F23"/>
  <sheetViews>
    <sheetView showGridLines="0" view="pageBreakPreview" zoomScaleNormal="100" zoomScaleSheetLayoutView="100" workbookViewId="0">
      <selection activeCell="L7" sqref="L7"/>
    </sheetView>
  </sheetViews>
  <sheetFormatPr defaultColWidth="27.375" defaultRowHeight="20.25"/>
  <cols>
    <col min="1" max="1" width="11.625" style="42" bestFit="1" customWidth="1"/>
    <col min="2" max="2" width="8.875" style="42" bestFit="1" customWidth="1"/>
    <col min="3" max="3" width="25.375" style="42" customWidth="1"/>
    <col min="4" max="4" width="11.625" style="42" bestFit="1" customWidth="1"/>
    <col min="5" max="5" width="8.875" style="42" bestFit="1" customWidth="1"/>
    <col min="6" max="6" width="23.75" style="42" customWidth="1"/>
    <col min="7" max="16384" width="27.375" style="42"/>
  </cols>
  <sheetData>
    <row r="1" spans="1:6" s="35" customFormat="1" ht="27.75">
      <c r="A1" s="712" t="s">
        <v>68</v>
      </c>
      <c r="B1" s="712"/>
      <c r="C1" s="712"/>
      <c r="D1" s="713"/>
      <c r="E1" s="713"/>
      <c r="F1" s="713"/>
    </row>
    <row r="2" spans="1:6" s="36" customFormat="1" ht="30">
      <c r="A2" s="714" t="s">
        <v>100</v>
      </c>
      <c r="B2" s="714"/>
      <c r="C2" s="714"/>
      <c r="D2" s="715"/>
      <c r="E2" s="715"/>
      <c r="F2" s="715"/>
    </row>
    <row r="3" spans="1:6" s="37" customFormat="1" ht="21">
      <c r="A3" s="716" t="s">
        <v>470</v>
      </c>
      <c r="B3" s="717"/>
      <c r="C3" s="717"/>
      <c r="D3" s="718"/>
      <c r="E3" s="718"/>
      <c r="F3" s="718"/>
    </row>
    <row r="4" spans="1:6" s="37" customFormat="1" ht="17.25" thickBot="1">
      <c r="F4" s="1" t="s">
        <v>71</v>
      </c>
    </row>
    <row r="5" spans="1:6" s="38" customFormat="1" ht="20.25" customHeight="1">
      <c r="A5" s="719" t="s">
        <v>101</v>
      </c>
      <c r="B5" s="720"/>
      <c r="C5" s="721" t="s">
        <v>102</v>
      </c>
      <c r="D5" s="721" t="s">
        <v>103</v>
      </c>
      <c r="E5" s="721"/>
      <c r="F5" s="723" t="s">
        <v>104</v>
      </c>
    </row>
    <row r="6" spans="1:6" s="39" customFormat="1" ht="20.25" customHeight="1">
      <c r="A6" s="24" t="s">
        <v>95</v>
      </c>
      <c r="B6" s="26" t="s">
        <v>96</v>
      </c>
      <c r="C6" s="722"/>
      <c r="D6" s="25" t="s">
        <v>95</v>
      </c>
      <c r="E6" s="26" t="s">
        <v>96</v>
      </c>
      <c r="F6" s="724"/>
    </row>
    <row r="7" spans="1:6" s="39" customFormat="1" ht="12" customHeight="1">
      <c r="A7" s="51"/>
      <c r="B7" s="270"/>
      <c r="C7" s="53"/>
      <c r="D7" s="54"/>
      <c r="E7" s="52"/>
      <c r="F7" s="55"/>
    </row>
    <row r="8" spans="1:6" s="40" customFormat="1" ht="44.25" customHeight="1">
      <c r="A8" s="271">
        <f>SUM(A9:A10)</f>
        <v>15159915</v>
      </c>
      <c r="B8" s="272">
        <f>(A8/$A$8)*100</f>
        <v>100</v>
      </c>
      <c r="C8" s="221" t="s">
        <v>105</v>
      </c>
      <c r="D8" s="518">
        <f>SUM(D9:D10)</f>
        <v>16311511</v>
      </c>
      <c r="E8" s="418">
        <f>(D8/$D$8)*100</f>
        <v>100</v>
      </c>
      <c r="F8" s="4"/>
    </row>
    <row r="9" spans="1:6" s="39" customFormat="1" ht="48" customHeight="1">
      <c r="A9" s="273">
        <v>435034</v>
      </c>
      <c r="B9" s="274">
        <f>(A9/$A$8)*100</f>
        <v>2.8696335038817833</v>
      </c>
      <c r="C9" s="45" t="s">
        <v>106</v>
      </c>
      <c r="D9" s="519">
        <v>516341</v>
      </c>
      <c r="E9" s="419">
        <f>ROUND((D9/$D$8)*100,2)</f>
        <v>3.17</v>
      </c>
      <c r="F9" s="4"/>
    </row>
    <row r="10" spans="1:6" s="39" customFormat="1" ht="90" customHeight="1">
      <c r="A10" s="273">
        <v>14724881</v>
      </c>
      <c r="B10" s="274">
        <f>(A10/$A$8)*100</f>
        <v>97.130366496118214</v>
      </c>
      <c r="C10" s="45" t="s">
        <v>107</v>
      </c>
      <c r="D10" s="519">
        <v>15795170</v>
      </c>
      <c r="E10" s="50">
        <f>ROUND((D10/$D$8)*100,2)</f>
        <v>96.83</v>
      </c>
      <c r="F10" s="176" t="s">
        <v>427</v>
      </c>
    </row>
    <row r="11" spans="1:6" s="39" customFormat="1" ht="53.25" hidden="1" customHeight="1">
      <c r="A11" s="331">
        <v>0</v>
      </c>
      <c r="B11" s="330">
        <v>0</v>
      </c>
      <c r="C11" s="329" t="s">
        <v>230</v>
      </c>
      <c r="D11" s="330">
        <v>0</v>
      </c>
      <c r="E11" s="330">
        <v>0</v>
      </c>
      <c r="F11" s="278"/>
    </row>
    <row r="12" spans="1:6" s="39" customFormat="1" ht="36" customHeight="1">
      <c r="A12" s="322">
        <v>0</v>
      </c>
      <c r="B12" s="323">
        <v>0</v>
      </c>
      <c r="C12" s="221" t="s">
        <v>108</v>
      </c>
      <c r="D12" s="323">
        <v>0</v>
      </c>
      <c r="E12" s="323">
        <v>0</v>
      </c>
      <c r="F12" s="4"/>
    </row>
    <row r="13" spans="1:6" s="39" customFormat="1" ht="36" customHeight="1">
      <c r="A13" s="271">
        <f>A8</f>
        <v>15159915</v>
      </c>
      <c r="B13" s="272">
        <f>(A13/$A$8)*100</f>
        <v>100</v>
      </c>
      <c r="C13" s="221" t="s">
        <v>109</v>
      </c>
      <c r="D13" s="518">
        <f>D8</f>
        <v>16311511</v>
      </c>
      <c r="E13" s="49">
        <f>(D13/$D$8)*100</f>
        <v>100</v>
      </c>
      <c r="F13" s="176" t="s">
        <v>110</v>
      </c>
    </row>
    <row r="14" spans="1:6" s="39" customFormat="1" ht="18.75">
      <c r="A14" s="273"/>
      <c r="B14" s="519"/>
      <c r="C14" s="45"/>
      <c r="D14" s="519"/>
      <c r="E14" s="521"/>
      <c r="F14" s="4"/>
    </row>
    <row r="15" spans="1:6" s="39" customFormat="1" ht="18.75">
      <c r="A15" s="517"/>
      <c r="B15" s="275"/>
      <c r="C15" s="45"/>
      <c r="D15" s="519"/>
      <c r="E15" s="521"/>
      <c r="F15" s="4"/>
    </row>
    <row r="16" spans="1:6" s="39" customFormat="1" ht="18.75">
      <c r="A16" s="517"/>
      <c r="B16" s="275"/>
      <c r="C16" s="45"/>
      <c r="D16" s="519"/>
      <c r="E16" s="521"/>
      <c r="F16" s="4"/>
    </row>
    <row r="17" spans="1:6" s="39" customFormat="1" ht="18.75">
      <c r="A17" s="517"/>
      <c r="B17" s="275"/>
      <c r="C17" s="45"/>
      <c r="D17" s="519"/>
      <c r="E17" s="521"/>
      <c r="F17" s="4"/>
    </row>
    <row r="18" spans="1:6" s="39" customFormat="1" ht="18.75">
      <c r="A18" s="517"/>
      <c r="B18" s="275"/>
      <c r="C18" s="45"/>
      <c r="D18" s="519"/>
      <c r="E18" s="521"/>
      <c r="F18" s="4"/>
    </row>
    <row r="19" spans="1:6" s="39" customFormat="1" ht="18.75">
      <c r="A19" s="517"/>
      <c r="B19" s="44"/>
      <c r="C19" s="45"/>
      <c r="D19" s="519"/>
      <c r="E19" s="521"/>
      <c r="F19" s="4"/>
    </row>
    <row r="20" spans="1:6" s="39" customFormat="1" ht="18.75">
      <c r="A20" s="517"/>
      <c r="B20" s="44"/>
      <c r="C20" s="45"/>
      <c r="D20" s="519"/>
      <c r="E20" s="521"/>
      <c r="F20" s="4"/>
    </row>
    <row r="21" spans="1:6" s="39" customFormat="1" ht="100.5" customHeight="1">
      <c r="A21" s="517"/>
      <c r="B21" s="44"/>
      <c r="C21" s="45"/>
      <c r="D21" s="519"/>
      <c r="E21" s="521"/>
      <c r="F21" s="4"/>
    </row>
    <row r="22" spans="1:6" s="39" customFormat="1" ht="25.5" customHeight="1">
      <c r="A22" s="517"/>
      <c r="B22" s="44"/>
      <c r="C22" s="45"/>
      <c r="D22" s="519"/>
      <c r="E22" s="521"/>
      <c r="F22" s="4"/>
    </row>
    <row r="23" spans="1:6" s="39" customFormat="1" ht="84" customHeight="1" thickBot="1">
      <c r="A23" s="47"/>
      <c r="B23" s="43"/>
      <c r="C23" s="46"/>
      <c r="D23" s="3"/>
      <c r="E23" s="48"/>
      <c r="F23" s="41"/>
    </row>
  </sheetData>
  <customSheetViews>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8"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1"/>
  <dimension ref="A1:E36"/>
  <sheetViews>
    <sheetView showGridLines="0" view="pageBreakPreview" zoomScaleNormal="100" zoomScaleSheetLayoutView="100" workbookViewId="0">
      <selection activeCell="L7" sqref="L7"/>
    </sheetView>
  </sheetViews>
  <sheetFormatPr defaultColWidth="12" defaultRowHeight="20.25"/>
  <cols>
    <col min="1" max="1" width="33.5" style="42" customWidth="1"/>
    <col min="2" max="2" width="13.625" style="42" customWidth="1"/>
    <col min="3" max="3" width="30.125" style="42" customWidth="1"/>
    <col min="4" max="4" width="13" style="42" customWidth="1"/>
    <col min="5" max="5" width="12" style="574"/>
    <col min="6" max="16384" width="12" style="42"/>
  </cols>
  <sheetData>
    <row r="1" spans="1:5" s="35" customFormat="1" ht="27.75">
      <c r="A1" s="712" t="s">
        <v>68</v>
      </c>
      <c r="B1" s="713"/>
      <c r="C1" s="713"/>
      <c r="D1" s="713"/>
      <c r="E1" s="574"/>
    </row>
    <row r="2" spans="1:5" s="36" customFormat="1" ht="30">
      <c r="A2" s="714" t="s">
        <v>70</v>
      </c>
      <c r="B2" s="715"/>
      <c r="C2" s="715"/>
      <c r="D2" s="715"/>
      <c r="E2" s="574"/>
    </row>
    <row r="3" spans="1:5" s="37" customFormat="1" ht="21">
      <c r="A3" s="716" t="s">
        <v>473</v>
      </c>
      <c r="B3" s="718"/>
      <c r="C3" s="718"/>
      <c r="D3" s="718"/>
      <c r="E3" s="574"/>
    </row>
    <row r="4" spans="1:5" s="37" customFormat="1" ht="17.25" thickBot="1">
      <c r="D4" s="1" t="s">
        <v>71</v>
      </c>
      <c r="E4" s="574"/>
    </row>
    <row r="5" spans="1:5" s="38" customFormat="1" ht="30" customHeight="1">
      <c r="A5" s="175" t="s">
        <v>72</v>
      </c>
      <c r="B5" s="2" t="s">
        <v>73</v>
      </c>
      <c r="C5" s="727" t="s">
        <v>74</v>
      </c>
      <c r="D5" s="728"/>
      <c r="E5" s="575"/>
    </row>
    <row r="6" spans="1:5" s="39" customFormat="1" ht="9.75" customHeight="1">
      <c r="A6" s="56"/>
      <c r="B6" s="57"/>
      <c r="C6" s="731"/>
      <c r="D6" s="732"/>
      <c r="E6" s="574"/>
    </row>
    <row r="7" spans="1:5" s="40" customFormat="1" ht="21.75" customHeight="1">
      <c r="A7" s="526" t="s">
        <v>347</v>
      </c>
      <c r="B7" s="519"/>
      <c r="C7" s="729"/>
      <c r="D7" s="730"/>
      <c r="E7" s="576"/>
    </row>
    <row r="8" spans="1:5" s="39" customFormat="1" ht="19.5" customHeight="1">
      <c r="A8" s="530" t="s">
        <v>353</v>
      </c>
      <c r="B8" s="519">
        <v>516341</v>
      </c>
      <c r="C8" s="725" t="s">
        <v>354</v>
      </c>
      <c r="D8" s="726"/>
      <c r="E8" s="577"/>
    </row>
    <row r="9" spans="1:5" s="39" customFormat="1" ht="19.5" customHeight="1">
      <c r="A9" s="517" t="s">
        <v>355</v>
      </c>
      <c r="B9" s="519">
        <v>-155063</v>
      </c>
      <c r="C9" s="536" t="s">
        <v>356</v>
      </c>
      <c r="D9" s="537"/>
      <c r="E9" s="577"/>
    </row>
    <row r="10" spans="1:5" s="39" customFormat="1" ht="19.5" customHeight="1">
      <c r="A10" s="517" t="s">
        <v>443</v>
      </c>
      <c r="B10" s="519">
        <v>361278</v>
      </c>
      <c r="C10" s="536"/>
      <c r="D10" s="537"/>
      <c r="E10" s="574"/>
    </row>
    <row r="11" spans="1:5" s="39" customFormat="1" ht="21.75" customHeight="1">
      <c r="A11" s="517" t="s">
        <v>346</v>
      </c>
      <c r="B11" s="519">
        <v>-263674</v>
      </c>
      <c r="C11" s="521" t="s">
        <v>357</v>
      </c>
      <c r="D11" s="533" t="s">
        <v>460</v>
      </c>
      <c r="E11" s="574"/>
    </row>
    <row r="12" spans="1:5" s="39" customFormat="1" ht="21.75" customHeight="1">
      <c r="A12" s="517"/>
      <c r="B12" s="519"/>
      <c r="C12" s="521" t="s">
        <v>358</v>
      </c>
      <c r="D12" s="645" t="s">
        <v>462</v>
      </c>
      <c r="E12" s="574"/>
    </row>
    <row r="13" spans="1:5" s="39" customFormat="1" ht="21.75" customHeight="1">
      <c r="A13" s="517"/>
      <c r="B13" s="519"/>
      <c r="C13" s="521" t="s">
        <v>359</v>
      </c>
      <c r="D13" s="645" t="s">
        <v>461</v>
      </c>
      <c r="E13" s="574"/>
    </row>
    <row r="14" spans="1:5" s="39" customFormat="1" ht="65.25" customHeight="1">
      <c r="A14" s="517"/>
      <c r="B14" s="519"/>
      <c r="C14" s="534" t="s">
        <v>455</v>
      </c>
      <c r="D14" s="535" t="s">
        <v>435</v>
      </c>
      <c r="E14" s="574"/>
    </row>
    <row r="15" spans="1:5" s="39" customFormat="1" ht="20.25" customHeight="1">
      <c r="A15" s="517"/>
      <c r="B15" s="519"/>
      <c r="C15" s="521" t="s">
        <v>360</v>
      </c>
      <c r="D15" s="535" t="s">
        <v>425</v>
      </c>
      <c r="E15" s="574"/>
    </row>
    <row r="16" spans="1:5" s="39" customFormat="1" ht="19.5" customHeight="1">
      <c r="A16" s="517"/>
      <c r="B16" s="519"/>
      <c r="C16" s="521" t="s">
        <v>361</v>
      </c>
      <c r="D16" s="535" t="s">
        <v>426</v>
      </c>
      <c r="E16" s="574"/>
    </row>
    <row r="17" spans="1:5" s="39" customFormat="1" ht="19.5" customHeight="1">
      <c r="A17" s="531" t="s">
        <v>348</v>
      </c>
      <c r="B17" s="519">
        <v>97604</v>
      </c>
      <c r="C17" s="521"/>
      <c r="D17" s="535"/>
      <c r="E17" s="574"/>
    </row>
    <row r="18" spans="1:5" s="39" customFormat="1" ht="19.5" customHeight="1">
      <c r="A18" s="530" t="s">
        <v>349</v>
      </c>
      <c r="B18" s="532">
        <v>0</v>
      </c>
      <c r="C18" s="521"/>
      <c r="D18" s="535"/>
      <c r="E18" s="574"/>
    </row>
    <row r="19" spans="1:5" s="39" customFormat="1" ht="19.5" customHeight="1">
      <c r="A19" s="530" t="s">
        <v>350</v>
      </c>
      <c r="B19" s="532">
        <v>0</v>
      </c>
      <c r="C19" s="521"/>
      <c r="D19" s="535"/>
      <c r="E19" s="574"/>
    </row>
    <row r="20" spans="1:5" s="39" customFormat="1" ht="19.5" customHeight="1">
      <c r="A20" s="530" t="s">
        <v>351</v>
      </c>
      <c r="B20" s="532">
        <v>0</v>
      </c>
      <c r="C20" s="521"/>
      <c r="D20" s="535"/>
      <c r="E20" s="574"/>
    </row>
    <row r="21" spans="1:5" s="39" customFormat="1" ht="20.25" customHeight="1">
      <c r="A21" s="528" t="s">
        <v>362</v>
      </c>
      <c r="B21" s="518">
        <v>97604</v>
      </c>
      <c r="C21" s="520"/>
      <c r="D21" s="524"/>
      <c r="E21" s="574"/>
    </row>
    <row r="22" spans="1:5" s="39" customFormat="1" ht="22.5" customHeight="1">
      <c r="A22" s="528" t="s">
        <v>363</v>
      </c>
      <c r="B22" s="518"/>
      <c r="C22" s="520"/>
      <c r="D22" s="524"/>
      <c r="E22" s="574"/>
    </row>
    <row r="23" spans="1:5" s="39" customFormat="1" ht="19.5" customHeight="1">
      <c r="A23" s="517" t="s">
        <v>364</v>
      </c>
      <c r="B23" s="519">
        <v>151575</v>
      </c>
      <c r="C23" s="725" t="s">
        <v>365</v>
      </c>
      <c r="D23" s="726"/>
      <c r="E23" s="574"/>
    </row>
    <row r="24" spans="1:5" s="39" customFormat="1" ht="39" customHeight="1">
      <c r="A24" s="517" t="s">
        <v>428</v>
      </c>
      <c r="B24" s="519">
        <v>-14020</v>
      </c>
      <c r="C24" s="725" t="s">
        <v>373</v>
      </c>
      <c r="D24" s="726"/>
      <c r="E24" s="606"/>
    </row>
    <row r="25" spans="1:5" s="39" customFormat="1" ht="54.75" customHeight="1">
      <c r="A25" s="527" t="s">
        <v>366</v>
      </c>
      <c r="B25" s="519">
        <v>-235224</v>
      </c>
      <c r="C25" s="725" t="s">
        <v>464</v>
      </c>
      <c r="D25" s="726"/>
      <c r="E25" s="606"/>
    </row>
    <row r="26" spans="1:5" s="39" customFormat="1" ht="19.5" customHeight="1">
      <c r="A26" s="517" t="s">
        <v>429</v>
      </c>
      <c r="B26" s="519">
        <v>-28</v>
      </c>
      <c r="C26" s="725" t="s">
        <v>367</v>
      </c>
      <c r="D26" s="726"/>
      <c r="E26" s="605"/>
    </row>
    <row r="27" spans="1:5" s="39" customFormat="1" ht="19.5" customHeight="1">
      <c r="A27" s="517" t="s">
        <v>368</v>
      </c>
      <c r="B27" s="519">
        <v>-267</v>
      </c>
      <c r="C27" s="725" t="s">
        <v>369</v>
      </c>
      <c r="D27" s="726"/>
      <c r="E27" s="605"/>
    </row>
    <row r="28" spans="1:5" s="39" customFormat="1" ht="21.75" customHeight="1">
      <c r="A28" s="528" t="s">
        <v>370</v>
      </c>
      <c r="B28" s="518">
        <v>-97964</v>
      </c>
      <c r="C28" s="520"/>
      <c r="D28" s="524"/>
      <c r="E28" s="574"/>
    </row>
    <row r="29" spans="1:5" s="39" customFormat="1" ht="21.75" customHeight="1">
      <c r="A29" s="526" t="s">
        <v>352</v>
      </c>
      <c r="B29" s="518">
        <v>-360</v>
      </c>
      <c r="C29" s="520"/>
      <c r="D29" s="524"/>
      <c r="E29" s="574"/>
    </row>
    <row r="30" spans="1:5" s="39" customFormat="1" ht="21.75" customHeight="1">
      <c r="A30" s="528" t="s">
        <v>371</v>
      </c>
      <c r="B30" s="518">
        <v>763049</v>
      </c>
      <c r="C30" s="520"/>
      <c r="D30" s="524"/>
      <c r="E30" s="574"/>
    </row>
    <row r="31" spans="1:5" s="39" customFormat="1" ht="21.75" customHeight="1" thickBot="1">
      <c r="A31" s="529" t="s">
        <v>372</v>
      </c>
      <c r="B31" s="522">
        <v>762689</v>
      </c>
      <c r="C31" s="523"/>
      <c r="D31" s="525"/>
      <c r="E31" s="574"/>
    </row>
    <row r="32" spans="1:5" ht="22.5" customHeight="1">
      <c r="A32" s="216" t="s">
        <v>205</v>
      </c>
      <c r="B32" s="280"/>
      <c r="C32" s="280"/>
      <c r="D32" s="280"/>
    </row>
    <row r="33" spans="1:4" ht="22.5" customHeight="1">
      <c r="A33" s="217" t="s">
        <v>206</v>
      </c>
      <c r="B33" s="280"/>
      <c r="C33" s="280"/>
      <c r="D33" s="280"/>
    </row>
    <row r="34" spans="1:4" ht="22.5" customHeight="1">
      <c r="A34" s="9" t="s">
        <v>204</v>
      </c>
      <c r="B34" s="280"/>
      <c r="C34" s="280"/>
      <c r="D34" s="280"/>
    </row>
    <row r="35" spans="1:4">
      <c r="B35" s="328">
        <f>B29+B30-B31</f>
        <v>0</v>
      </c>
    </row>
    <row r="36" spans="1:4">
      <c r="B36" s="328">
        <f>B31-預計平衡表!C10</f>
        <v>0</v>
      </c>
    </row>
  </sheetData>
  <customSheetViews>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2">
    <mergeCell ref="A1:D1"/>
    <mergeCell ref="A2:D2"/>
    <mergeCell ref="A3:D3"/>
    <mergeCell ref="C5:D5"/>
    <mergeCell ref="C7:D7"/>
    <mergeCell ref="C6:D6"/>
    <mergeCell ref="C8:D8"/>
    <mergeCell ref="C24:D24"/>
    <mergeCell ref="C25:D25"/>
    <mergeCell ref="C27:D27"/>
    <mergeCell ref="C23:D23"/>
    <mergeCell ref="C26:D26"/>
  </mergeCells>
  <phoneticPr fontId="7"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31"/>
  <sheetViews>
    <sheetView view="pageBreakPreview" topLeftCell="A3" zoomScaleNormal="100" zoomScaleSheetLayoutView="100" workbookViewId="0">
      <selection activeCell="L7" sqref="L7"/>
    </sheetView>
  </sheetViews>
  <sheetFormatPr defaultRowHeight="16.5"/>
  <cols>
    <col min="7" max="7" width="4.75" customWidth="1"/>
    <col min="8" max="8" width="0" hidden="1" customWidth="1"/>
  </cols>
  <sheetData>
    <row r="1" spans="1:9" ht="79.5" customHeight="1">
      <c r="A1" s="695" t="s">
        <v>339</v>
      </c>
      <c r="B1" s="695"/>
      <c r="C1" s="695"/>
      <c r="D1" s="695"/>
      <c r="E1" s="695"/>
      <c r="F1" s="695"/>
      <c r="G1" s="695"/>
      <c r="H1" s="695"/>
      <c r="I1" s="496"/>
    </row>
    <row r="2" spans="1:9" ht="79.5" customHeight="1">
      <c r="A2" s="496"/>
      <c r="B2" s="496"/>
      <c r="C2" s="496"/>
      <c r="D2" s="496"/>
      <c r="E2" s="496"/>
      <c r="F2" s="496"/>
      <c r="G2" s="496"/>
      <c r="H2" s="496"/>
      <c r="I2" s="496"/>
    </row>
    <row r="3" spans="1:9" ht="79.5" customHeight="1">
      <c r="A3" s="496"/>
      <c r="B3" s="496"/>
      <c r="C3" s="496"/>
      <c r="D3" s="496"/>
      <c r="E3" s="496"/>
      <c r="F3" s="496"/>
      <c r="G3" s="496"/>
      <c r="H3" s="496"/>
      <c r="I3" s="496"/>
    </row>
    <row r="4" spans="1:9" ht="79.5" customHeight="1">
      <c r="A4" s="496"/>
      <c r="B4" s="496"/>
      <c r="C4" s="496"/>
      <c r="D4" s="496"/>
      <c r="E4" s="496"/>
      <c r="F4" s="496"/>
      <c r="G4" s="496"/>
      <c r="H4" s="496"/>
      <c r="I4" s="496"/>
    </row>
    <row r="5" spans="1:9" ht="79.5" customHeight="1">
      <c r="A5" s="496"/>
      <c r="B5" s="496"/>
      <c r="C5" s="496"/>
      <c r="D5" s="496"/>
      <c r="E5" s="496"/>
      <c r="F5" s="496"/>
      <c r="G5" s="496"/>
      <c r="H5" s="496"/>
      <c r="I5" s="496"/>
    </row>
    <row r="6" spans="1:9" ht="79.5" customHeight="1">
      <c r="A6" s="496"/>
      <c r="B6" s="496"/>
      <c r="C6" s="496"/>
      <c r="D6" s="496"/>
      <c r="E6" s="496"/>
      <c r="F6" s="496"/>
      <c r="G6" s="496"/>
      <c r="H6" s="496"/>
      <c r="I6" s="496"/>
    </row>
    <row r="7" spans="1:9" ht="79.5" customHeight="1">
      <c r="A7" s="496"/>
      <c r="B7" s="496"/>
      <c r="C7" s="496"/>
      <c r="D7" s="496"/>
      <c r="E7" s="496"/>
      <c r="F7" s="496"/>
      <c r="G7" s="496"/>
      <c r="H7" s="496"/>
      <c r="I7" s="496"/>
    </row>
    <row r="8" spans="1:9" ht="79.5" customHeight="1">
      <c r="A8" s="496"/>
      <c r="B8" s="496"/>
      <c r="C8" s="496"/>
      <c r="D8" s="496"/>
      <c r="E8" s="496"/>
      <c r="F8" s="496"/>
      <c r="G8" s="496"/>
      <c r="H8" s="496"/>
      <c r="I8" s="496"/>
    </row>
    <row r="9" spans="1:9" ht="79.5" customHeight="1">
      <c r="A9" s="496"/>
      <c r="B9" s="496"/>
      <c r="C9" s="496"/>
      <c r="D9" s="496"/>
      <c r="E9" s="496"/>
      <c r="F9" s="496"/>
      <c r="G9" s="496"/>
      <c r="H9" s="496"/>
      <c r="I9" s="496"/>
    </row>
    <row r="31" spans="2:2">
      <c r="B31" s="497"/>
    </row>
  </sheetData>
  <mergeCells count="1">
    <mergeCell ref="A1:H1"/>
  </mergeCells>
  <phoneticPr fontId="43" type="noConversion"/>
  <printOptions horizontalCentered="1" verticalCentered="1"/>
  <pageMargins left="0.59055118110236227" right="0.59055118110236227" top="0.94488188976377963" bottom="0.94488188976377963" header="0.47244094488188981" footer="0.47244094488188981"/>
  <pageSetup paperSize="9" firstPageNumber="10" orientation="portrait" useFirstPageNumber="1" r:id="rId1"/>
  <headerFooter>
    <oddFooter>&amp;C&amp;"標楷體,標準"10</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1"/>
  <sheetViews>
    <sheetView view="pageBreakPreview" zoomScaleNormal="100" zoomScaleSheetLayoutView="100" workbookViewId="0">
      <selection activeCell="L7" sqref="L7"/>
    </sheetView>
  </sheetViews>
  <sheetFormatPr defaultRowHeight="80.099999999999994" customHeight="1"/>
  <cols>
    <col min="1" max="5" width="9" style="496"/>
    <col min="6" max="6" width="9" style="496" customWidth="1"/>
    <col min="7" max="7" width="5" style="496" customWidth="1"/>
    <col min="8" max="8" width="0" style="496" hidden="1" customWidth="1"/>
    <col min="9" max="16384" width="9" style="496"/>
  </cols>
  <sheetData>
    <row r="1" spans="1:8" ht="80.099999999999994" customHeight="1">
      <c r="A1" s="695" t="s">
        <v>337</v>
      </c>
      <c r="B1" s="695"/>
      <c r="C1" s="695"/>
      <c r="D1" s="695"/>
      <c r="E1" s="695"/>
      <c r="F1" s="695"/>
      <c r="G1" s="695"/>
      <c r="H1" s="695"/>
    </row>
  </sheetData>
  <mergeCells count="1">
    <mergeCell ref="A1:H1"/>
  </mergeCells>
  <phoneticPr fontId="43" type="noConversion"/>
  <printOptions horizontalCentered="1" verticalCentered="1"/>
  <pageMargins left="0.59055118110236227" right="0.59055118110236227" top="0.94488188976377963" bottom="0.94488188976377963" header="0.47244094488188981" footer="0.47244094488188981"/>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I46"/>
  <sheetViews>
    <sheetView view="pageBreakPreview" topLeftCell="A9" zoomScaleNormal="100" zoomScaleSheetLayoutView="100" workbookViewId="0">
      <selection activeCell="L7" sqref="L7"/>
    </sheetView>
  </sheetViews>
  <sheetFormatPr defaultRowHeight="16.5"/>
  <sheetData>
    <row r="46" spans="9:9">
      <c r="I46" s="661" t="s">
        <v>463</v>
      </c>
    </row>
  </sheetData>
  <phoneticPr fontId="43"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H19"/>
  <sheetViews>
    <sheetView showGridLines="0" view="pageBreakPreview" topLeftCell="A16" zoomScaleNormal="100" zoomScaleSheetLayoutView="100" workbookViewId="0">
      <selection activeCell="L7" sqref="L7"/>
    </sheetView>
  </sheetViews>
  <sheetFormatPr defaultColWidth="12" defaultRowHeight="21"/>
  <cols>
    <col min="1" max="1" width="19.5" style="101" customWidth="1"/>
    <col min="2" max="2" width="13.625" style="71" customWidth="1"/>
    <col min="3" max="3" width="9.5" style="201" customWidth="1"/>
    <col min="4" max="4" width="6.75" style="89" customWidth="1"/>
    <col min="5" max="5" width="13.625" style="71" customWidth="1"/>
    <col min="6" max="6" width="27" style="101" customWidth="1"/>
    <col min="7" max="7" width="12" style="584"/>
    <col min="8" max="16384" width="12" style="101"/>
  </cols>
  <sheetData>
    <row r="1" spans="1:8" s="69" customFormat="1" ht="27.75">
      <c r="A1" s="733" t="s">
        <v>3</v>
      </c>
      <c r="B1" s="734"/>
      <c r="C1" s="734"/>
      <c r="D1" s="734"/>
      <c r="E1" s="734"/>
      <c r="F1" s="734"/>
      <c r="G1" s="579"/>
    </row>
    <row r="2" spans="1:8" s="70" customFormat="1" ht="30">
      <c r="A2" s="735" t="s">
        <v>217</v>
      </c>
      <c r="B2" s="735"/>
      <c r="C2" s="735"/>
      <c r="D2" s="735"/>
      <c r="E2" s="735"/>
      <c r="F2" s="735"/>
      <c r="G2" s="580"/>
    </row>
    <row r="3" spans="1:8" s="71" customFormat="1">
      <c r="A3" s="736" t="s">
        <v>470</v>
      </c>
      <c r="B3" s="737"/>
      <c r="C3" s="737"/>
      <c r="D3" s="737"/>
      <c r="E3" s="737"/>
      <c r="F3" s="737"/>
      <c r="G3" s="578"/>
    </row>
    <row r="4" spans="1:8" s="71" customFormat="1" ht="17.25" thickBot="1">
      <c r="C4" s="201"/>
      <c r="D4" s="89"/>
      <c r="F4" s="5" t="s">
        <v>0</v>
      </c>
      <c r="G4" s="578"/>
    </row>
    <row r="5" spans="1:8" s="95" customFormat="1" ht="36" customHeight="1">
      <c r="A5" s="68" t="s">
        <v>23</v>
      </c>
      <c r="B5" s="104" t="s">
        <v>24</v>
      </c>
      <c r="C5" s="205" t="s">
        <v>25</v>
      </c>
      <c r="D5" s="104" t="s">
        <v>26</v>
      </c>
      <c r="E5" s="104" t="s">
        <v>27</v>
      </c>
      <c r="F5" s="105" t="s">
        <v>28</v>
      </c>
      <c r="G5" s="604"/>
    </row>
    <row r="6" spans="1:8" s="96" customFormat="1" ht="12" customHeight="1">
      <c r="A6" s="102"/>
      <c r="B6" s="164"/>
      <c r="C6" s="203"/>
      <c r="D6" s="85"/>
      <c r="E6" s="164"/>
      <c r="F6" s="103"/>
      <c r="G6" s="582"/>
    </row>
    <row r="7" spans="1:8" s="71" customFormat="1" ht="65.25" customHeight="1">
      <c r="A7" s="657" t="s">
        <v>471</v>
      </c>
      <c r="B7" s="77">
        <v>7679000</v>
      </c>
      <c r="C7" s="207">
        <v>1.6299999999999999E-2</v>
      </c>
      <c r="D7" s="106" t="s">
        <v>223</v>
      </c>
      <c r="E7" s="78">
        <f>B7*C7</f>
        <v>125167.69999999998</v>
      </c>
      <c r="F7" s="178" t="s">
        <v>495</v>
      </c>
      <c r="G7" s="578"/>
      <c r="H7" s="578"/>
    </row>
    <row r="8" spans="1:8" s="71" customFormat="1" ht="15.75" customHeight="1">
      <c r="A8" s="94"/>
      <c r="B8" s="80"/>
      <c r="C8" s="203"/>
      <c r="D8" s="81"/>
      <c r="E8" s="115"/>
      <c r="F8" s="178"/>
      <c r="G8" s="578"/>
    </row>
    <row r="9" spans="1:8" s="98" customFormat="1" ht="60.75" customHeight="1">
      <c r="A9" s="223" t="s">
        <v>439</v>
      </c>
      <c r="B9" s="77">
        <v>2611000</v>
      </c>
      <c r="C9" s="207">
        <v>5.8599999999999999E-2</v>
      </c>
      <c r="D9" s="106" t="s">
        <v>223</v>
      </c>
      <c r="E9" s="425">
        <f>B9*C9</f>
        <v>153004.6</v>
      </c>
      <c r="F9" s="178" t="s">
        <v>472</v>
      </c>
      <c r="G9" s="583"/>
    </row>
    <row r="10" spans="1:8" s="96" customFormat="1" ht="36" customHeight="1">
      <c r="A10" s="93"/>
      <c r="B10" s="80"/>
      <c r="C10" s="203"/>
      <c r="D10" s="81"/>
      <c r="E10" s="82"/>
      <c r="F10" s="122"/>
      <c r="G10" s="582"/>
    </row>
    <row r="11" spans="1:8" s="96" customFormat="1" ht="46.5" customHeight="1">
      <c r="A11" s="94"/>
      <c r="B11" s="80"/>
      <c r="C11" s="203"/>
      <c r="D11" s="81"/>
      <c r="E11" s="82"/>
      <c r="F11" s="236"/>
      <c r="G11" s="582"/>
    </row>
    <row r="12" spans="1:8" s="96" customFormat="1" ht="46.5" customHeight="1">
      <c r="A12" s="223"/>
      <c r="B12" s="77"/>
      <c r="C12" s="207"/>
      <c r="D12" s="106"/>
      <c r="E12" s="78"/>
      <c r="F12" s="178"/>
      <c r="G12" s="582"/>
    </row>
    <row r="13" spans="1:8" s="96" customFormat="1" ht="46.5" customHeight="1">
      <c r="A13" s="223"/>
      <c r="B13" s="77"/>
      <c r="C13" s="207"/>
      <c r="D13" s="106"/>
      <c r="E13" s="78"/>
      <c r="F13" s="178"/>
      <c r="G13" s="582"/>
    </row>
    <row r="14" spans="1:8" s="96" customFormat="1" ht="52.5" customHeight="1">
      <c r="A14" s="223"/>
      <c r="B14" s="77"/>
      <c r="C14" s="207"/>
      <c r="D14" s="106"/>
      <c r="E14" s="78"/>
      <c r="F14" s="178"/>
      <c r="G14" s="582"/>
    </row>
    <row r="15" spans="1:8" s="96" customFormat="1" ht="52.5" customHeight="1">
      <c r="A15" s="223"/>
      <c r="B15" s="77"/>
      <c r="C15" s="207"/>
      <c r="D15" s="106"/>
      <c r="E15" s="78"/>
      <c r="F15" s="178"/>
      <c r="G15" s="582"/>
    </row>
    <row r="16" spans="1:8" s="96" customFormat="1" ht="57" customHeight="1">
      <c r="A16" s="93"/>
      <c r="B16" s="80"/>
      <c r="C16" s="203"/>
      <c r="D16" s="81"/>
      <c r="E16" s="82"/>
      <c r="F16" s="122"/>
      <c r="G16" s="582"/>
    </row>
    <row r="17" spans="1:7" s="96" customFormat="1" ht="45.75" customHeight="1">
      <c r="A17" s="99"/>
      <c r="B17" s="80"/>
      <c r="C17" s="203"/>
      <c r="D17" s="81"/>
      <c r="E17" s="82"/>
      <c r="F17" s="97"/>
      <c r="G17" s="582"/>
    </row>
    <row r="18" spans="1:7" s="96" customFormat="1" ht="46.5" customHeight="1">
      <c r="A18" s="99"/>
      <c r="B18" s="84"/>
      <c r="C18" s="203"/>
      <c r="D18" s="81"/>
      <c r="E18" s="82"/>
      <c r="F18" s="97"/>
      <c r="G18" s="582"/>
    </row>
    <row r="19" spans="1:7" s="96" customFormat="1" ht="29.25" customHeight="1" thickBot="1">
      <c r="A19" s="222" t="s">
        <v>16</v>
      </c>
      <c r="B19" s="87">
        <f>B9+B7</f>
        <v>10290000</v>
      </c>
      <c r="C19" s="204"/>
      <c r="D19" s="91"/>
      <c r="E19" s="87">
        <f>E9+E7+1</f>
        <v>278173.3</v>
      </c>
      <c r="F19" s="100"/>
      <c r="G19" s="582"/>
    </row>
  </sheetData>
  <customSheetViews>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8"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T23"/>
  <sheetViews>
    <sheetView showGridLines="0" view="pageBreakPreview" zoomScaleNormal="100" zoomScaleSheetLayoutView="100" workbookViewId="0">
      <selection activeCell="L7" sqref="L7"/>
    </sheetView>
  </sheetViews>
  <sheetFormatPr defaultColWidth="12" defaultRowHeight="15.75"/>
  <cols>
    <col min="1" max="1" width="19.625" style="71" customWidth="1"/>
    <col min="2" max="2" width="13.5" style="71" customWidth="1"/>
    <col min="3" max="3" width="9.625" style="201" customWidth="1"/>
    <col min="4" max="4" width="6.625" style="89" customWidth="1"/>
    <col min="5" max="5" width="13.5" style="71" customWidth="1"/>
    <col min="6" max="6" width="27.25" style="71" customWidth="1"/>
    <col min="7" max="16384" width="12" style="71"/>
  </cols>
  <sheetData>
    <row r="1" spans="1:20" ht="27.75">
      <c r="A1" s="712" t="s">
        <v>4</v>
      </c>
      <c r="B1" s="713"/>
      <c r="C1" s="713"/>
      <c r="D1" s="713"/>
      <c r="E1" s="713"/>
      <c r="F1" s="713"/>
    </row>
    <row r="2" spans="1:20" ht="30">
      <c r="A2" s="715" t="s">
        <v>218</v>
      </c>
      <c r="B2" s="715"/>
      <c r="C2" s="715"/>
      <c r="D2" s="715"/>
      <c r="E2" s="715"/>
      <c r="F2" s="715"/>
      <c r="G2" s="580"/>
    </row>
    <row r="3" spans="1:20" ht="21">
      <c r="A3" s="736" t="s">
        <v>473</v>
      </c>
      <c r="B3" s="737"/>
      <c r="C3" s="737"/>
      <c r="D3" s="737"/>
      <c r="E3" s="737"/>
      <c r="F3" s="737"/>
    </row>
    <row r="4" spans="1:20" ht="17.25" thickBot="1">
      <c r="F4" s="5" t="s">
        <v>0</v>
      </c>
    </row>
    <row r="5" spans="1:20" s="73" customFormat="1" ht="36" customHeight="1">
      <c r="A5" s="68" t="s">
        <v>8</v>
      </c>
      <c r="B5" s="67" t="s">
        <v>9</v>
      </c>
      <c r="C5" s="369" t="s">
        <v>253</v>
      </c>
      <c r="D5" s="368" t="s">
        <v>5</v>
      </c>
      <c r="E5" s="368" t="s">
        <v>6</v>
      </c>
      <c r="F5" s="72" t="s">
        <v>7</v>
      </c>
      <c r="G5" s="604"/>
    </row>
    <row r="6" spans="1:20" s="73" customFormat="1" ht="12" customHeight="1">
      <c r="A6" s="92"/>
      <c r="B6" s="75"/>
      <c r="C6" s="202"/>
      <c r="D6" s="90"/>
      <c r="E6" s="74"/>
      <c r="F6" s="76"/>
    </row>
    <row r="7" spans="1:20" ht="59.25" customHeight="1">
      <c r="A7" s="657" t="s">
        <v>527</v>
      </c>
      <c r="B7" s="77">
        <v>5067000</v>
      </c>
      <c r="C7" s="207">
        <v>5.8999999999999999E-3</v>
      </c>
      <c r="D7" s="106" t="s">
        <v>224</v>
      </c>
      <c r="E7" s="78">
        <f>B7*C7</f>
        <v>29895.3</v>
      </c>
      <c r="F7" s="178" t="s">
        <v>477</v>
      </c>
    </row>
    <row r="8" spans="1:20" ht="36" customHeight="1">
      <c r="A8" s="94"/>
      <c r="B8" s="80"/>
      <c r="C8" s="203"/>
      <c r="D8" s="81"/>
      <c r="E8" s="115"/>
      <c r="F8" s="7"/>
    </row>
    <row r="9" spans="1:20" ht="36" customHeight="1">
      <c r="A9" s="223"/>
      <c r="B9" s="77"/>
      <c r="C9" s="203"/>
      <c r="D9" s="81"/>
      <c r="E9" s="425"/>
      <c r="F9" s="178"/>
    </row>
    <row r="10" spans="1:20" s="98" customFormat="1" ht="36" customHeight="1">
      <c r="A10" s="223"/>
      <c r="B10" s="77"/>
      <c r="C10" s="206"/>
      <c r="D10" s="81"/>
      <c r="E10" s="78"/>
      <c r="F10" s="178"/>
    </row>
    <row r="11" spans="1:20" s="96" customFormat="1" ht="36" customHeight="1">
      <c r="A11" s="93"/>
      <c r="B11" s="80"/>
      <c r="C11" s="203"/>
      <c r="D11" s="81"/>
      <c r="E11" s="82"/>
      <c r="F11" s="122"/>
    </row>
    <row r="12" spans="1:20" ht="36" customHeight="1">
      <c r="A12" s="93"/>
      <c r="B12" s="80"/>
      <c r="C12" s="203"/>
      <c r="D12" s="81"/>
      <c r="E12" s="82"/>
      <c r="F12" s="7"/>
    </row>
    <row r="13" spans="1:20" ht="24.75" customHeight="1">
      <c r="A13" s="94"/>
      <c r="B13" s="84"/>
      <c r="C13" s="203"/>
      <c r="D13" s="81"/>
      <c r="E13" s="82"/>
      <c r="F13" s="83"/>
    </row>
    <row r="14" spans="1:20" s="86" customFormat="1" ht="24.75" customHeight="1">
      <c r="A14" s="94"/>
      <c r="B14" s="84"/>
      <c r="C14" s="203"/>
      <c r="D14" s="81"/>
      <c r="E14" s="82"/>
      <c r="F14" s="83"/>
      <c r="G14" s="71"/>
      <c r="H14" s="71"/>
      <c r="I14" s="71"/>
      <c r="J14" s="71"/>
      <c r="K14" s="71"/>
      <c r="L14" s="71"/>
      <c r="M14" s="71"/>
      <c r="N14" s="71"/>
      <c r="O14" s="71"/>
      <c r="P14" s="71"/>
      <c r="Q14" s="71"/>
      <c r="R14" s="71"/>
      <c r="S14" s="71"/>
      <c r="T14" s="71"/>
    </row>
    <row r="15" spans="1:20" ht="24.75" customHeight="1">
      <c r="A15" s="94"/>
      <c r="B15" s="84"/>
      <c r="C15" s="203"/>
      <c r="D15" s="81"/>
      <c r="E15" s="82"/>
      <c r="F15" s="83"/>
    </row>
    <row r="16" spans="1:20" s="86" customFormat="1" ht="24.75" customHeight="1">
      <c r="A16" s="94"/>
      <c r="B16" s="84"/>
      <c r="C16" s="203"/>
      <c r="D16" s="81"/>
      <c r="E16" s="82"/>
      <c r="F16" s="83"/>
      <c r="G16" s="71"/>
      <c r="H16" s="71"/>
      <c r="I16" s="71"/>
      <c r="J16" s="71"/>
      <c r="K16" s="71"/>
      <c r="L16" s="71"/>
      <c r="M16" s="71"/>
      <c r="N16" s="71"/>
      <c r="O16" s="71"/>
      <c r="P16" s="71"/>
      <c r="Q16" s="71"/>
      <c r="R16" s="71"/>
      <c r="S16" s="71"/>
      <c r="T16" s="71"/>
    </row>
    <row r="17" spans="1:20" s="86" customFormat="1" ht="24.75" customHeight="1">
      <c r="A17" s="94"/>
      <c r="B17" s="84"/>
      <c r="C17" s="203"/>
      <c r="D17" s="81"/>
      <c r="E17" s="82"/>
      <c r="F17" s="83"/>
      <c r="G17" s="71"/>
      <c r="H17" s="71"/>
      <c r="I17" s="71"/>
      <c r="J17" s="71"/>
      <c r="K17" s="71"/>
      <c r="L17" s="71"/>
      <c r="M17" s="71"/>
      <c r="N17" s="71"/>
      <c r="O17" s="71"/>
      <c r="P17" s="71"/>
      <c r="Q17" s="71"/>
      <c r="R17" s="71"/>
      <c r="S17" s="71"/>
      <c r="T17" s="71"/>
    </row>
    <row r="18" spans="1:20" ht="45.75" customHeight="1">
      <c r="A18" s="94"/>
      <c r="B18" s="84"/>
      <c r="C18" s="203"/>
      <c r="D18" s="81"/>
      <c r="E18" s="82"/>
      <c r="F18" s="83"/>
    </row>
    <row r="19" spans="1:20" ht="30.75" customHeight="1">
      <c r="A19" s="94"/>
      <c r="B19" s="84"/>
      <c r="C19" s="203"/>
      <c r="D19" s="81"/>
      <c r="E19" s="82"/>
      <c r="F19" s="83"/>
    </row>
    <row r="20" spans="1:20" s="86" customFormat="1" ht="62.25" customHeight="1">
      <c r="A20" s="94"/>
      <c r="B20" s="84"/>
      <c r="C20" s="203"/>
      <c r="D20" s="81"/>
      <c r="E20" s="82"/>
      <c r="F20" s="83"/>
      <c r="G20" s="71"/>
      <c r="H20" s="71"/>
      <c r="I20" s="71"/>
      <c r="J20" s="71"/>
      <c r="K20" s="71"/>
      <c r="L20" s="71"/>
      <c r="M20" s="71"/>
      <c r="N20" s="71"/>
      <c r="O20" s="71"/>
      <c r="P20" s="71"/>
      <c r="Q20" s="71"/>
      <c r="R20" s="71"/>
      <c r="S20" s="71"/>
      <c r="T20" s="71"/>
    </row>
    <row r="21" spans="1:20" s="86" customFormat="1" ht="32.25" customHeight="1">
      <c r="A21" s="94"/>
      <c r="B21" s="84"/>
      <c r="C21" s="203"/>
      <c r="D21" s="81"/>
      <c r="E21" s="82"/>
      <c r="F21" s="83"/>
      <c r="G21" s="71"/>
      <c r="H21" s="71"/>
      <c r="I21" s="71"/>
      <c r="J21" s="71"/>
      <c r="K21" s="71"/>
      <c r="L21" s="71"/>
      <c r="M21" s="71"/>
      <c r="N21" s="71"/>
      <c r="O21" s="71"/>
      <c r="P21" s="71"/>
      <c r="Q21" s="71"/>
      <c r="R21" s="71"/>
      <c r="S21" s="71"/>
      <c r="T21" s="71"/>
    </row>
    <row r="22" spans="1:20" ht="38.25" customHeight="1">
      <c r="A22" s="94"/>
      <c r="B22" s="84"/>
      <c r="C22" s="203"/>
      <c r="D22" s="81"/>
      <c r="E22" s="82"/>
      <c r="F22" s="83"/>
    </row>
    <row r="23" spans="1:20" ht="30" customHeight="1" thickBot="1">
      <c r="A23" s="222" t="s">
        <v>65</v>
      </c>
      <c r="B23" s="87">
        <f>B7</f>
        <v>5067000</v>
      </c>
      <c r="C23" s="204"/>
      <c r="D23" s="91"/>
      <c r="E23" s="87">
        <f>E7</f>
        <v>29895.3</v>
      </c>
      <c r="F23" s="88"/>
    </row>
  </sheetData>
  <customSheetViews>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9"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showGridLines="0" view="pageBreakPreview" topLeftCell="A22" zoomScaleNormal="100" zoomScaleSheetLayoutView="100" workbookViewId="0">
      <selection activeCell="L7" sqref="L7"/>
    </sheetView>
  </sheetViews>
  <sheetFormatPr defaultColWidth="12" defaultRowHeight="15.75"/>
  <cols>
    <col min="1" max="1" width="30.625" style="71" customWidth="1"/>
    <col min="2" max="3" width="9.625" style="71" bestFit="1" customWidth="1"/>
    <col min="4" max="4" width="7.625" style="71" bestFit="1" customWidth="1"/>
    <col min="5" max="5" width="13.375" style="71" customWidth="1"/>
    <col min="6" max="6" width="7.5" style="71" customWidth="1"/>
    <col min="7" max="7" width="9.5" style="71" bestFit="1" customWidth="1"/>
    <col min="8" max="8" width="10.75" style="71" customWidth="1"/>
    <col min="9" max="16384" width="12" style="71"/>
  </cols>
  <sheetData>
    <row r="1" spans="1:10" s="69" customFormat="1" ht="27.75">
      <c r="A1" s="713" t="s">
        <v>292</v>
      </c>
      <c r="B1" s="713"/>
      <c r="C1" s="713"/>
      <c r="D1" s="713"/>
      <c r="E1" s="713"/>
      <c r="F1" s="713"/>
      <c r="G1" s="713"/>
      <c r="H1" s="713"/>
    </row>
    <row r="2" spans="1:10" s="70" customFormat="1" ht="30">
      <c r="A2" s="715" t="s">
        <v>293</v>
      </c>
      <c r="B2" s="715"/>
      <c r="C2" s="715"/>
      <c r="D2" s="715"/>
      <c r="E2" s="715"/>
      <c r="F2" s="715"/>
      <c r="G2" s="715"/>
      <c r="H2" s="715"/>
      <c r="I2" s="582"/>
    </row>
    <row r="3" spans="1:10" s="388" customFormat="1" ht="21">
      <c r="A3" s="738" t="s">
        <v>474</v>
      </c>
      <c r="B3" s="738"/>
      <c r="C3" s="738"/>
      <c r="D3" s="738"/>
      <c r="E3" s="738"/>
      <c r="F3" s="738"/>
      <c r="G3" s="738"/>
      <c r="H3" s="738"/>
    </row>
    <row r="4" spans="1:10" s="391" customFormat="1" ht="17.25" customHeight="1" thickBot="1">
      <c r="A4" s="739"/>
      <c r="B4" s="739"/>
      <c r="C4" s="739"/>
      <c r="D4" s="739"/>
      <c r="E4" s="739"/>
      <c r="F4" s="389"/>
      <c r="G4" s="389"/>
      <c r="H4" s="390"/>
    </row>
    <row r="5" spans="1:10" s="392" customFormat="1" ht="69.75" customHeight="1">
      <c r="A5" s="383" t="s">
        <v>32</v>
      </c>
      <c r="B5" s="384" t="s">
        <v>132</v>
      </c>
      <c r="C5" s="384" t="s">
        <v>133</v>
      </c>
      <c r="D5" s="384" t="s">
        <v>134</v>
      </c>
      <c r="E5" s="385" t="s">
        <v>135</v>
      </c>
      <c r="F5" s="386" t="s">
        <v>459</v>
      </c>
      <c r="G5" s="384" t="s">
        <v>77</v>
      </c>
      <c r="H5" s="387" t="s">
        <v>78</v>
      </c>
      <c r="I5" s="603"/>
      <c r="J5" s="393"/>
    </row>
    <row r="6" spans="1:10" s="398" customFormat="1" ht="12" customHeight="1">
      <c r="A6" s="394"/>
      <c r="B6" s="395"/>
      <c r="C6" s="395"/>
      <c r="D6" s="395"/>
      <c r="E6" s="395"/>
      <c r="F6" s="395"/>
      <c r="G6" s="396"/>
      <c r="H6" s="397"/>
    </row>
    <row r="7" spans="1:10" s="400" customFormat="1" ht="31.5" customHeight="1">
      <c r="A7" s="399" t="s">
        <v>276</v>
      </c>
      <c r="B7" s="503">
        <v>3992</v>
      </c>
      <c r="C7" s="503">
        <v>22937</v>
      </c>
      <c r="D7" s="501">
        <v>29631</v>
      </c>
      <c r="E7" s="501">
        <v>679646247</v>
      </c>
      <c r="F7" s="489" t="s">
        <v>430</v>
      </c>
      <c r="G7" s="501">
        <v>169912</v>
      </c>
      <c r="H7" s="502">
        <v>2039</v>
      </c>
      <c r="J7" s="646"/>
    </row>
    <row r="8" spans="1:10" s="400" customFormat="1" ht="31.5" customHeight="1">
      <c r="A8" s="399" t="s">
        <v>277</v>
      </c>
      <c r="B8" s="499">
        <v>317</v>
      </c>
      <c r="C8" s="503">
        <v>3496</v>
      </c>
      <c r="D8" s="501">
        <v>35680</v>
      </c>
      <c r="E8" s="501">
        <v>124737280</v>
      </c>
      <c r="F8" s="213" t="s">
        <v>430</v>
      </c>
      <c r="G8" s="501">
        <v>31184</v>
      </c>
      <c r="H8" s="502">
        <v>374</v>
      </c>
      <c r="J8" s="646"/>
    </row>
    <row r="9" spans="1:10" s="400" customFormat="1" ht="31.5" customHeight="1">
      <c r="A9" s="399" t="s">
        <v>278</v>
      </c>
      <c r="B9" s="503">
        <v>95376</v>
      </c>
      <c r="C9" s="503">
        <v>2658000</v>
      </c>
      <c r="D9" s="501">
        <v>36401</v>
      </c>
      <c r="E9" s="501">
        <v>96753858000</v>
      </c>
      <c r="F9" s="213" t="s">
        <v>430</v>
      </c>
      <c r="G9" s="501">
        <v>24188465</v>
      </c>
      <c r="H9" s="502">
        <v>290262</v>
      </c>
      <c r="J9" s="646"/>
    </row>
    <row r="10" spans="1:10" s="400" customFormat="1" ht="31.5" customHeight="1">
      <c r="A10" s="399" t="s">
        <v>279</v>
      </c>
      <c r="B10" s="499">
        <v>539</v>
      </c>
      <c r="C10" s="503">
        <v>23133</v>
      </c>
      <c r="D10" s="501">
        <v>43923</v>
      </c>
      <c r="E10" s="501">
        <v>1016070759</v>
      </c>
      <c r="F10" s="213" t="s">
        <v>430</v>
      </c>
      <c r="G10" s="501">
        <v>254018</v>
      </c>
      <c r="H10" s="502">
        <v>3048</v>
      </c>
      <c r="J10" s="646"/>
    </row>
    <row r="11" spans="1:10" s="400" customFormat="1" ht="31.5" customHeight="1">
      <c r="A11" s="399" t="s">
        <v>299</v>
      </c>
      <c r="B11" s="503">
        <v>3891</v>
      </c>
      <c r="C11" s="503">
        <v>41585</v>
      </c>
      <c r="D11" s="501">
        <v>33555</v>
      </c>
      <c r="E11" s="501">
        <v>1395384675</v>
      </c>
      <c r="F11" s="213" t="s">
        <v>478</v>
      </c>
      <c r="G11" s="501">
        <v>348846</v>
      </c>
      <c r="H11" s="502">
        <v>4186</v>
      </c>
      <c r="J11" s="646"/>
    </row>
    <row r="12" spans="1:10" s="400" customFormat="1" ht="31.5" customHeight="1">
      <c r="A12" s="399" t="s">
        <v>280</v>
      </c>
      <c r="B12" s="503">
        <v>47950</v>
      </c>
      <c r="C12" s="503">
        <v>345317</v>
      </c>
      <c r="D12" s="501">
        <v>33843</v>
      </c>
      <c r="E12" s="501">
        <v>11686563231</v>
      </c>
      <c r="F12" s="213" t="s">
        <v>430</v>
      </c>
      <c r="G12" s="501">
        <v>2921641</v>
      </c>
      <c r="H12" s="502">
        <v>35060</v>
      </c>
      <c r="J12" s="646"/>
    </row>
    <row r="13" spans="1:10" s="400" customFormat="1" ht="31.5" customHeight="1">
      <c r="A13" s="399" t="s">
        <v>281</v>
      </c>
      <c r="B13" s="503">
        <v>188800</v>
      </c>
      <c r="C13" s="503">
        <v>1658644</v>
      </c>
      <c r="D13" s="501">
        <v>33310</v>
      </c>
      <c r="E13" s="501">
        <v>55249431640</v>
      </c>
      <c r="F13" s="213" t="s">
        <v>430</v>
      </c>
      <c r="G13" s="501">
        <v>13812358</v>
      </c>
      <c r="H13" s="502">
        <v>165748</v>
      </c>
      <c r="J13" s="646"/>
    </row>
    <row r="14" spans="1:10" s="400" customFormat="1" ht="31.5" customHeight="1">
      <c r="A14" s="399" t="s">
        <v>282</v>
      </c>
      <c r="B14" s="503">
        <v>10055</v>
      </c>
      <c r="C14" s="503">
        <v>246675</v>
      </c>
      <c r="D14" s="501">
        <v>39770</v>
      </c>
      <c r="E14" s="501">
        <v>9810264750</v>
      </c>
      <c r="F14" s="213" t="s">
        <v>430</v>
      </c>
      <c r="G14" s="501">
        <v>2452566</v>
      </c>
      <c r="H14" s="502">
        <v>29431</v>
      </c>
      <c r="J14" s="646"/>
    </row>
    <row r="15" spans="1:10" s="400" customFormat="1" ht="31.5" customHeight="1">
      <c r="A15" s="399" t="s">
        <v>283</v>
      </c>
      <c r="B15" s="503">
        <v>34067</v>
      </c>
      <c r="C15" s="503">
        <v>383470</v>
      </c>
      <c r="D15" s="501">
        <v>26000</v>
      </c>
      <c r="E15" s="501">
        <v>9970220000</v>
      </c>
      <c r="F15" s="213" t="s">
        <v>430</v>
      </c>
      <c r="G15" s="501">
        <v>2492555</v>
      </c>
      <c r="H15" s="502">
        <v>29911</v>
      </c>
      <c r="J15" s="646"/>
    </row>
    <row r="16" spans="1:10" s="400" customFormat="1" ht="31.5" customHeight="1">
      <c r="A16" s="399" t="s">
        <v>324</v>
      </c>
      <c r="B16" s="503">
        <v>12786</v>
      </c>
      <c r="C16" s="503">
        <v>299799</v>
      </c>
      <c r="D16" s="501">
        <v>41242</v>
      </c>
      <c r="E16" s="501">
        <v>12364310358</v>
      </c>
      <c r="F16" s="213" t="s">
        <v>430</v>
      </c>
      <c r="G16" s="501">
        <v>3091078</v>
      </c>
      <c r="H16" s="502">
        <v>37093</v>
      </c>
      <c r="J16" s="646"/>
    </row>
    <row r="17" spans="1:10" s="400" customFormat="1" ht="31.5" customHeight="1">
      <c r="A17" s="399" t="s">
        <v>284</v>
      </c>
      <c r="B17" s="503">
        <v>8251</v>
      </c>
      <c r="C17" s="503">
        <v>354964</v>
      </c>
      <c r="D17" s="501">
        <v>41692</v>
      </c>
      <c r="E17" s="501">
        <v>14799159088</v>
      </c>
      <c r="F17" s="213" t="s">
        <v>430</v>
      </c>
      <c r="G17" s="501">
        <v>3699790</v>
      </c>
      <c r="H17" s="502">
        <v>44397</v>
      </c>
      <c r="J17" s="646"/>
    </row>
    <row r="18" spans="1:10" s="400" customFormat="1" ht="31.5" customHeight="1">
      <c r="A18" s="399" t="s">
        <v>285</v>
      </c>
      <c r="B18" s="503">
        <v>15852</v>
      </c>
      <c r="C18" s="503">
        <v>112175</v>
      </c>
      <c r="D18" s="501">
        <v>35603</v>
      </c>
      <c r="E18" s="501">
        <v>3993766525</v>
      </c>
      <c r="F18" s="213" t="s">
        <v>430</v>
      </c>
      <c r="G18" s="501">
        <v>998442</v>
      </c>
      <c r="H18" s="502">
        <v>11981</v>
      </c>
      <c r="J18" s="646"/>
    </row>
    <row r="19" spans="1:10" s="400" customFormat="1" ht="31.5" customHeight="1">
      <c r="A19" s="399" t="s">
        <v>286</v>
      </c>
      <c r="B19" s="503">
        <v>37140</v>
      </c>
      <c r="C19" s="503">
        <v>360478</v>
      </c>
      <c r="D19" s="501">
        <v>38016</v>
      </c>
      <c r="E19" s="501">
        <v>13703931648</v>
      </c>
      <c r="F19" s="213" t="s">
        <v>430</v>
      </c>
      <c r="G19" s="501">
        <v>3425983</v>
      </c>
      <c r="H19" s="502">
        <v>41112</v>
      </c>
      <c r="J19" s="646"/>
    </row>
    <row r="20" spans="1:10" s="400" customFormat="1" ht="31.5" customHeight="1">
      <c r="A20" s="399" t="s">
        <v>287</v>
      </c>
      <c r="B20" s="503">
        <v>15659</v>
      </c>
      <c r="C20" s="503">
        <v>347345</v>
      </c>
      <c r="D20" s="501">
        <v>30195</v>
      </c>
      <c r="E20" s="501">
        <v>10488082275</v>
      </c>
      <c r="F20" s="213" t="s">
        <v>430</v>
      </c>
      <c r="G20" s="501">
        <v>2622021</v>
      </c>
      <c r="H20" s="502">
        <v>31464</v>
      </c>
      <c r="J20" s="646"/>
    </row>
    <row r="21" spans="1:10" s="400" customFormat="1" ht="31.5" customHeight="1">
      <c r="A21" s="399" t="s">
        <v>325</v>
      </c>
      <c r="B21" s="503">
        <v>2504</v>
      </c>
      <c r="C21" s="503">
        <v>104024</v>
      </c>
      <c r="D21" s="501">
        <v>35890</v>
      </c>
      <c r="E21" s="501">
        <v>3733421360</v>
      </c>
      <c r="F21" s="213" t="s">
        <v>430</v>
      </c>
      <c r="G21" s="501">
        <v>933355</v>
      </c>
      <c r="H21" s="502">
        <v>11200</v>
      </c>
      <c r="J21" s="646"/>
    </row>
    <row r="22" spans="1:10" s="400" customFormat="1" ht="31.5" customHeight="1">
      <c r="A22" s="399" t="s">
        <v>288</v>
      </c>
      <c r="B22" s="503">
        <v>17549</v>
      </c>
      <c r="C22" s="503">
        <v>197331</v>
      </c>
      <c r="D22" s="501">
        <v>29040</v>
      </c>
      <c r="E22" s="501">
        <v>5730492240</v>
      </c>
      <c r="F22" s="213" t="s">
        <v>430</v>
      </c>
      <c r="G22" s="501">
        <v>1432623</v>
      </c>
      <c r="H22" s="502">
        <v>17191</v>
      </c>
      <c r="J22" s="646"/>
    </row>
    <row r="23" spans="1:10" s="400" customFormat="1" ht="31.5" customHeight="1">
      <c r="A23" s="399" t="s">
        <v>289</v>
      </c>
      <c r="B23" s="503">
        <v>31569</v>
      </c>
      <c r="C23" s="503">
        <v>503661</v>
      </c>
      <c r="D23" s="501">
        <v>36268</v>
      </c>
      <c r="E23" s="501">
        <v>18266777148</v>
      </c>
      <c r="F23" s="213" t="s">
        <v>430</v>
      </c>
      <c r="G23" s="501">
        <v>4566694</v>
      </c>
      <c r="H23" s="502">
        <v>54800</v>
      </c>
      <c r="J23" s="646"/>
    </row>
    <row r="24" spans="1:10" s="400" customFormat="1" ht="31.5" customHeight="1">
      <c r="A24" s="399" t="s">
        <v>290</v>
      </c>
      <c r="B24" s="503">
        <v>4514</v>
      </c>
      <c r="C24" s="503">
        <v>54080</v>
      </c>
      <c r="D24" s="501">
        <v>31000</v>
      </c>
      <c r="E24" s="501">
        <v>1676480000</v>
      </c>
      <c r="F24" s="213" t="s">
        <v>430</v>
      </c>
      <c r="G24" s="501">
        <v>419120</v>
      </c>
      <c r="H24" s="502">
        <v>5029</v>
      </c>
      <c r="J24" s="646"/>
    </row>
    <row r="25" spans="1:10" s="400" customFormat="1" ht="39" customHeight="1">
      <c r="A25" s="399" t="s">
        <v>291</v>
      </c>
      <c r="B25" s="503">
        <v>24189</v>
      </c>
      <c r="C25" s="503">
        <v>162886</v>
      </c>
      <c r="D25" s="501">
        <v>34000</v>
      </c>
      <c r="E25" s="501">
        <v>5538124000</v>
      </c>
      <c r="F25" s="213" t="s">
        <v>430</v>
      </c>
      <c r="G25" s="501">
        <v>1384531</v>
      </c>
      <c r="H25" s="502">
        <v>16614</v>
      </c>
      <c r="J25" s="646"/>
    </row>
    <row r="26" spans="1:10" s="400" customFormat="1" ht="33.75" customHeight="1" thickBot="1">
      <c r="A26" s="401" t="s">
        <v>86</v>
      </c>
      <c r="B26" s="402">
        <f>SUM(B7:B25)</f>
        <v>555000</v>
      </c>
      <c r="C26" s="402">
        <f>SUM(C7:C25)</f>
        <v>7880000</v>
      </c>
      <c r="D26" s="200">
        <f>SUM(E7:E25)/SUM(C7:C25)</f>
        <v>35149.837718781724</v>
      </c>
      <c r="E26" s="200">
        <f>SUM(E6:E25)</f>
        <v>276980721224</v>
      </c>
      <c r="F26" s="214" t="s">
        <v>331</v>
      </c>
      <c r="G26" s="200">
        <f>SUM(G6:G25)</f>
        <v>69245182</v>
      </c>
      <c r="H26" s="215">
        <f>SUM(H7:H25)</f>
        <v>830940</v>
      </c>
    </row>
  </sheetData>
  <mergeCells count="4">
    <mergeCell ref="A1:H1"/>
    <mergeCell ref="A2:H2"/>
    <mergeCell ref="A3:H3"/>
    <mergeCell ref="A4:E4"/>
  </mergeCells>
  <phoneticPr fontId="43"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1"/>
  <dimension ref="A1:G19"/>
  <sheetViews>
    <sheetView showGridLines="0" view="pageBreakPreview" zoomScaleNormal="100" zoomScaleSheetLayoutView="100" workbookViewId="0">
      <selection activeCell="L7" sqref="L7"/>
    </sheetView>
  </sheetViews>
  <sheetFormatPr defaultColWidth="12" defaultRowHeight="20.25"/>
  <cols>
    <col min="1" max="1" width="13.875" style="101" bestFit="1" customWidth="1"/>
    <col min="2" max="2" width="18" style="71" customWidth="1"/>
    <col min="3" max="4" width="13.875" style="89" customWidth="1"/>
    <col min="5" max="5" width="30.5" style="101" customWidth="1"/>
    <col min="6" max="6" width="12" style="101"/>
    <col min="7" max="7" width="12" style="582"/>
    <col min="8" max="16384" width="12" style="101"/>
  </cols>
  <sheetData>
    <row r="1" spans="1:7" s="69" customFormat="1" ht="27.75">
      <c r="A1" s="733" t="s">
        <v>17</v>
      </c>
      <c r="B1" s="734"/>
      <c r="C1" s="734"/>
      <c r="D1" s="734"/>
      <c r="E1" s="734"/>
      <c r="G1" s="582"/>
    </row>
    <row r="2" spans="1:7" s="70" customFormat="1" ht="30">
      <c r="A2" s="740" t="s">
        <v>18</v>
      </c>
      <c r="B2" s="741"/>
      <c r="C2" s="741"/>
      <c r="D2" s="741"/>
      <c r="E2" s="741"/>
      <c r="G2" s="582"/>
    </row>
    <row r="3" spans="1:7" s="71" customFormat="1" ht="21">
      <c r="A3" s="742" t="s">
        <v>470</v>
      </c>
      <c r="B3" s="743"/>
      <c r="C3" s="743"/>
      <c r="D3" s="743"/>
      <c r="E3" s="743"/>
      <c r="G3" s="582"/>
    </row>
    <row r="4" spans="1:7" s="71" customFormat="1" thickBot="1">
      <c r="A4" s="486"/>
      <c r="B4" s="486"/>
      <c r="C4" s="487"/>
      <c r="D4" s="487"/>
      <c r="E4" s="488" t="s">
        <v>19</v>
      </c>
      <c r="G4" s="582"/>
    </row>
    <row r="5" spans="1:7" s="95" customFormat="1" ht="36" customHeight="1">
      <c r="A5" s="68" t="s">
        <v>20</v>
      </c>
      <c r="B5" s="104" t="s">
        <v>33</v>
      </c>
      <c r="C5" s="170" t="s">
        <v>29</v>
      </c>
      <c r="D5" s="171" t="s">
        <v>21</v>
      </c>
      <c r="E5" s="105" t="s">
        <v>22</v>
      </c>
      <c r="G5" s="581"/>
    </row>
    <row r="6" spans="1:7" s="96" customFormat="1" ht="12" customHeight="1">
      <c r="A6" s="123"/>
      <c r="B6" s="163"/>
      <c r="C6" s="85"/>
      <c r="D6" s="78"/>
      <c r="E6" s="103"/>
      <c r="G6" s="582"/>
    </row>
    <row r="7" spans="1:7" s="98" customFormat="1" ht="54.75" customHeight="1">
      <c r="A7" s="166">
        <f>收支餘絀預計表!A17</f>
        <v>14</v>
      </c>
      <c r="B7" s="224" t="s">
        <v>196</v>
      </c>
      <c r="C7" s="325">
        <v>7</v>
      </c>
      <c r="D7" s="325">
        <v>7</v>
      </c>
      <c r="E7" s="122" t="s">
        <v>528</v>
      </c>
      <c r="G7" s="603"/>
    </row>
    <row r="8" spans="1:7" s="98" customFormat="1" ht="36" customHeight="1">
      <c r="A8" s="166">
        <f>SUM(A9:A12)</f>
        <v>180914</v>
      </c>
      <c r="B8" s="224" t="s">
        <v>195</v>
      </c>
      <c r="C8" s="124">
        <f>SUM(C9:C12)</f>
        <v>585256</v>
      </c>
      <c r="D8" s="124">
        <f>SUM(D9:D12)</f>
        <v>636967</v>
      </c>
      <c r="E8" s="662" t="s">
        <v>491</v>
      </c>
      <c r="G8" s="603"/>
    </row>
    <row r="9" spans="1:7" s="96" customFormat="1" ht="36" customHeight="1">
      <c r="A9" s="267">
        <v>645</v>
      </c>
      <c r="B9" s="6" t="s">
        <v>82</v>
      </c>
      <c r="C9" s="125">
        <v>882</v>
      </c>
      <c r="D9" s="505">
        <v>1054</v>
      </c>
      <c r="E9" s="183"/>
      <c r="G9" s="582"/>
    </row>
    <row r="10" spans="1:7" s="96" customFormat="1" ht="36" customHeight="1">
      <c r="A10" s="167">
        <v>79376</v>
      </c>
      <c r="B10" s="6" t="s">
        <v>83</v>
      </c>
      <c r="C10" s="125">
        <v>264155</v>
      </c>
      <c r="D10" s="505">
        <v>282778</v>
      </c>
      <c r="E10" s="121"/>
      <c r="G10" s="582"/>
    </row>
    <row r="11" spans="1:7" s="96" customFormat="1" ht="36" customHeight="1">
      <c r="A11" s="658" t="s">
        <v>456</v>
      </c>
      <c r="B11" s="6" t="s">
        <v>138</v>
      </c>
      <c r="C11" s="125">
        <v>6772</v>
      </c>
      <c r="D11" s="505">
        <v>7042</v>
      </c>
      <c r="E11" s="79"/>
      <c r="G11" s="582"/>
    </row>
    <row r="12" spans="1:7" s="96" customFormat="1" ht="54.75" customHeight="1">
      <c r="A12" s="167">
        <v>100893</v>
      </c>
      <c r="B12" s="6" t="s">
        <v>148</v>
      </c>
      <c r="C12" s="125">
        <v>313447</v>
      </c>
      <c r="D12" s="505">
        <v>346093</v>
      </c>
      <c r="E12" s="121"/>
      <c r="G12" s="582"/>
    </row>
    <row r="13" spans="1:7" s="96" customFormat="1" ht="18.75" hidden="1" customHeight="1">
      <c r="A13" s="166">
        <v>1</v>
      </c>
      <c r="B13" s="491" t="s">
        <v>332</v>
      </c>
      <c r="C13" s="508" t="s">
        <v>345</v>
      </c>
      <c r="D13" s="490" t="s">
        <v>333</v>
      </c>
      <c r="E13" s="121"/>
      <c r="G13" s="582"/>
    </row>
    <row r="14" spans="1:7" s="96" customFormat="1" ht="36" customHeight="1">
      <c r="A14" s="166">
        <v>40176</v>
      </c>
      <c r="B14" s="225" t="s">
        <v>147</v>
      </c>
      <c r="C14" s="124">
        <v>42362</v>
      </c>
      <c r="D14" s="124">
        <v>42125</v>
      </c>
      <c r="E14" s="504" t="s">
        <v>490</v>
      </c>
      <c r="G14" s="582"/>
    </row>
    <row r="15" spans="1:7" s="96" customFormat="1" ht="118.5" customHeight="1">
      <c r="A15" s="506">
        <v>1</v>
      </c>
      <c r="B15" s="509" t="s">
        <v>344</v>
      </c>
      <c r="C15" s="508" t="s">
        <v>239</v>
      </c>
      <c r="D15" s="508" t="s">
        <v>457</v>
      </c>
      <c r="E15" s="504"/>
      <c r="G15" s="582"/>
    </row>
    <row r="16" spans="1:7" s="96" customFormat="1" ht="13.5" customHeight="1">
      <c r="A16" s="166"/>
      <c r="B16" s="162"/>
      <c r="C16" s="124"/>
      <c r="D16" s="124"/>
      <c r="E16" s="122"/>
      <c r="G16" s="582"/>
    </row>
    <row r="17" spans="1:7" s="96" customFormat="1" ht="54.75" customHeight="1">
      <c r="A17" s="167"/>
      <c r="B17" s="142"/>
      <c r="C17" s="125"/>
      <c r="D17" s="125"/>
      <c r="E17" s="122"/>
      <c r="G17" s="582"/>
    </row>
    <row r="18" spans="1:7" s="96" customFormat="1" ht="87.75" customHeight="1">
      <c r="A18" s="167"/>
      <c r="B18" s="84"/>
      <c r="C18" s="169"/>
      <c r="D18" s="125"/>
      <c r="E18" s="121"/>
      <c r="G18" s="582"/>
    </row>
    <row r="19" spans="1:7" s="96" customFormat="1" ht="34.5" customHeight="1" thickBot="1">
      <c r="A19" s="168">
        <f>A7+A8+A13+A14+1</f>
        <v>221106</v>
      </c>
      <c r="B19" s="226" t="s">
        <v>294</v>
      </c>
      <c r="C19" s="126">
        <f>C16+C7+C8+C14</f>
        <v>627625</v>
      </c>
      <c r="D19" s="126">
        <f>D16+D7+D8+D14</f>
        <v>679099</v>
      </c>
      <c r="E19" s="165"/>
      <c r="G19" s="582"/>
    </row>
  </sheetData>
  <mergeCells count="3">
    <mergeCell ref="A1:E1"/>
    <mergeCell ref="A2:E2"/>
    <mergeCell ref="A3:E3"/>
  </mergeCells>
  <phoneticPr fontId="9"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1"/>
  <dimension ref="A1:G18"/>
  <sheetViews>
    <sheetView showGridLines="0" view="pageBreakPreview" zoomScaleNormal="100" zoomScaleSheetLayoutView="100" workbookViewId="0">
      <selection activeCell="L7" sqref="L7"/>
    </sheetView>
  </sheetViews>
  <sheetFormatPr defaultColWidth="12" defaultRowHeight="20.25"/>
  <cols>
    <col min="1" max="1" width="23.125" style="66" customWidth="1"/>
    <col min="2" max="2" width="16.25" style="66" customWidth="1"/>
    <col min="3" max="3" width="13.75" style="66" hidden="1" customWidth="1"/>
    <col min="4" max="4" width="14.625" style="66" customWidth="1"/>
    <col min="5" max="5" width="13.75" style="66" customWidth="1"/>
    <col min="6" max="6" width="22.5" style="66" customWidth="1"/>
    <col min="7" max="16384" width="12" style="66"/>
  </cols>
  <sheetData>
    <row r="1" spans="1:7" s="58" customFormat="1" ht="27.95" customHeight="1">
      <c r="A1" s="744" t="s">
        <v>47</v>
      </c>
      <c r="B1" s="744"/>
      <c r="C1" s="744"/>
      <c r="D1" s="744"/>
      <c r="E1" s="744"/>
      <c r="F1" s="744"/>
    </row>
    <row r="2" spans="1:7" s="59" customFormat="1" ht="30" customHeight="1">
      <c r="A2" s="745" t="s">
        <v>262</v>
      </c>
      <c r="B2" s="745"/>
      <c r="C2" s="745"/>
      <c r="D2" s="745"/>
      <c r="E2" s="745"/>
      <c r="F2" s="745"/>
    </row>
    <row r="3" spans="1:7" s="60" customFormat="1" ht="21" customHeight="1">
      <c r="A3" s="746" t="s">
        <v>470</v>
      </c>
      <c r="B3" s="746"/>
      <c r="C3" s="746"/>
      <c r="D3" s="746"/>
      <c r="E3" s="746"/>
      <c r="F3" s="746"/>
    </row>
    <row r="4" spans="1:7" s="60" customFormat="1" ht="19.5" customHeight="1" thickBot="1">
      <c r="E4" s="8"/>
      <c r="F4" s="8" t="s">
        <v>64</v>
      </c>
    </row>
    <row r="5" spans="1:7" s="60" customFormat="1" ht="19.5" customHeight="1">
      <c r="A5" s="747" t="s">
        <v>266</v>
      </c>
      <c r="B5" s="749" t="s">
        <v>273</v>
      </c>
      <c r="C5" s="750"/>
      <c r="D5" s="751"/>
      <c r="E5" s="752" t="s">
        <v>267</v>
      </c>
      <c r="F5" s="754" t="s">
        <v>271</v>
      </c>
    </row>
    <row r="6" spans="1:7" s="152" customFormat="1" ht="36" customHeight="1">
      <c r="A6" s="748"/>
      <c r="B6" s="326" t="s">
        <v>268</v>
      </c>
      <c r="C6" s="326" t="s">
        <v>269</v>
      </c>
      <c r="D6" s="326" t="s">
        <v>270</v>
      </c>
      <c r="E6" s="753"/>
      <c r="F6" s="755"/>
    </row>
    <row r="7" spans="1:7" s="60" customFormat="1" ht="12" customHeight="1">
      <c r="A7" s="140"/>
      <c r="B7" s="153"/>
      <c r="C7" s="153"/>
      <c r="D7" s="153"/>
      <c r="E7" s="210"/>
      <c r="F7" s="154"/>
    </row>
    <row r="8" spans="1:7" s="156" customFormat="1" ht="39.75" customHeight="1">
      <c r="A8" s="227" t="s">
        <v>2</v>
      </c>
      <c r="B8" s="155">
        <f>B9+B10</f>
        <v>28</v>
      </c>
      <c r="C8" s="155">
        <f t="shared" ref="C8:D8" si="0">C9+C10</f>
        <v>0</v>
      </c>
      <c r="D8" s="426">
        <f t="shared" si="0"/>
        <v>0</v>
      </c>
      <c r="E8" s="424">
        <f>B8+D8</f>
        <v>28</v>
      </c>
      <c r="F8" s="373" t="s">
        <v>529</v>
      </c>
    </row>
    <row r="9" spans="1:7" s="156" customFormat="1" ht="54" customHeight="1">
      <c r="A9" s="655" t="s">
        <v>87</v>
      </c>
      <c r="B9" s="157">
        <v>28</v>
      </c>
      <c r="C9" s="155"/>
      <c r="D9" s="382">
        <v>0</v>
      </c>
      <c r="E9" s="656">
        <f>B9+D9</f>
        <v>28</v>
      </c>
      <c r="F9" s="373" t="s">
        <v>479</v>
      </c>
      <c r="G9" s="602"/>
    </row>
    <row r="10" spans="1:7" s="60" customFormat="1" ht="25.5" customHeight="1">
      <c r="A10" s="227"/>
      <c r="B10" s="382"/>
      <c r="C10" s="155"/>
      <c r="D10" s="155"/>
      <c r="E10" s="211"/>
      <c r="F10" s="158"/>
    </row>
    <row r="11" spans="1:7" s="60" customFormat="1" ht="20.25" customHeight="1">
      <c r="A11" s="227"/>
      <c r="B11" s="155"/>
      <c r="C11" s="155"/>
      <c r="D11" s="155"/>
      <c r="E11" s="211"/>
      <c r="F11" s="158"/>
    </row>
    <row r="12" spans="1:7" s="60" customFormat="1" ht="32.25" customHeight="1">
      <c r="A12" s="227"/>
      <c r="B12" s="155"/>
      <c r="C12" s="155"/>
      <c r="D12" s="155"/>
      <c r="E12" s="211"/>
      <c r="F12" s="158"/>
    </row>
    <row r="13" spans="1:7" s="60" customFormat="1" ht="36" customHeight="1">
      <c r="A13" s="127"/>
      <c r="B13" s="155"/>
      <c r="C13" s="157"/>
      <c r="D13" s="157"/>
      <c r="E13" s="212"/>
      <c r="F13" s="158"/>
    </row>
    <row r="14" spans="1:7" s="60" customFormat="1" ht="343.5" customHeight="1">
      <c r="A14" s="159"/>
      <c r="B14" s="157"/>
      <c r="C14" s="157"/>
      <c r="D14" s="157"/>
      <c r="E14" s="212"/>
      <c r="F14" s="158"/>
    </row>
    <row r="15" spans="1:7" s="60" customFormat="1" ht="28.5" customHeight="1" thickBot="1">
      <c r="A15" s="222" t="s">
        <v>88</v>
      </c>
      <c r="B15" s="160">
        <f>B8</f>
        <v>28</v>
      </c>
      <c r="C15" s="160">
        <f t="shared" ref="C15:E15" si="1">C8</f>
        <v>0</v>
      </c>
      <c r="D15" s="427">
        <f t="shared" si="1"/>
        <v>0</v>
      </c>
      <c r="E15" s="160">
        <f t="shared" si="1"/>
        <v>28</v>
      </c>
      <c r="F15" s="161"/>
    </row>
    <row r="16" spans="1:7" s="64" customFormat="1" ht="30" customHeight="1">
      <c r="A16" s="66"/>
      <c r="B16" s="66"/>
      <c r="C16" s="208"/>
      <c r="D16" s="66"/>
      <c r="E16" s="66"/>
      <c r="F16" s="66"/>
    </row>
    <row r="17" spans="1:6" s="64" customFormat="1" ht="30" customHeight="1">
      <c r="A17" s="66"/>
      <c r="B17" s="66"/>
      <c r="C17" s="66"/>
      <c r="D17" s="66"/>
      <c r="E17" s="66"/>
      <c r="F17" s="66"/>
    </row>
    <row r="18" spans="1:6" s="64" customFormat="1" ht="30" customHeight="1">
      <c r="A18" s="141"/>
      <c r="B18" s="66"/>
      <c r="C18" s="66"/>
      <c r="D18" s="66"/>
      <c r="E18" s="66"/>
      <c r="F18" s="66"/>
    </row>
  </sheetData>
  <mergeCells count="7">
    <mergeCell ref="A1:F1"/>
    <mergeCell ref="A2:F2"/>
    <mergeCell ref="A3:F3"/>
    <mergeCell ref="A5:A6"/>
    <mergeCell ref="B5:D5"/>
    <mergeCell ref="E5:E6"/>
    <mergeCell ref="F5:F6"/>
  </mergeCells>
  <phoneticPr fontId="8"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R22"/>
  <sheetViews>
    <sheetView showGridLines="0" view="pageBreakPreview" zoomScaleNormal="100" zoomScaleSheetLayoutView="100" workbookViewId="0">
      <selection activeCell="L7" sqref="L7"/>
    </sheetView>
  </sheetViews>
  <sheetFormatPr defaultColWidth="12" defaultRowHeight="20.25"/>
  <cols>
    <col min="1" max="1" width="28.375" style="139" customWidth="1"/>
    <col min="2" max="4" width="15.75" style="139" customWidth="1"/>
    <col min="5" max="5" width="14.5" style="139" customWidth="1"/>
    <col min="6" max="16384" width="12" style="139"/>
  </cols>
  <sheetData>
    <row r="1" spans="1:18" s="128" customFormat="1" ht="27.75">
      <c r="A1" s="756" t="s">
        <v>63</v>
      </c>
      <c r="B1" s="757"/>
      <c r="C1" s="757"/>
      <c r="D1" s="757"/>
      <c r="E1" s="757"/>
    </row>
    <row r="2" spans="1:18" s="129" customFormat="1" ht="30">
      <c r="A2" s="758" t="s">
        <v>263</v>
      </c>
      <c r="B2" s="759"/>
      <c r="C2" s="759"/>
      <c r="D2" s="759"/>
      <c r="E2" s="759"/>
    </row>
    <row r="3" spans="1:18" s="130" customFormat="1" ht="21">
      <c r="A3" s="760" t="s">
        <v>470</v>
      </c>
      <c r="B3" s="761"/>
      <c r="C3" s="761"/>
      <c r="D3" s="761"/>
      <c r="E3" s="761"/>
    </row>
    <row r="4" spans="1:18" s="130" customFormat="1" ht="19.5" customHeight="1" thickBot="1">
      <c r="D4" s="762" t="s">
        <v>0</v>
      </c>
      <c r="E4" s="763"/>
    </row>
    <row r="5" spans="1:18" s="130" customFormat="1" ht="19.5" customHeight="1">
      <c r="A5" s="747" t="s">
        <v>10</v>
      </c>
      <c r="B5" s="749" t="s">
        <v>272</v>
      </c>
      <c r="C5" s="750"/>
      <c r="D5" s="751"/>
      <c r="E5" s="754" t="s">
        <v>14</v>
      </c>
    </row>
    <row r="6" spans="1:18" s="144" customFormat="1" ht="36" customHeight="1">
      <c r="A6" s="748"/>
      <c r="B6" s="326" t="s">
        <v>12</v>
      </c>
      <c r="C6" s="326" t="s">
        <v>11</v>
      </c>
      <c r="D6" s="326" t="s">
        <v>13</v>
      </c>
      <c r="E6" s="755"/>
    </row>
    <row r="7" spans="1:18" s="130" customFormat="1" ht="15" customHeight="1">
      <c r="A7" s="131"/>
      <c r="B7" s="145"/>
      <c r="C7" s="145"/>
      <c r="D7" s="145"/>
      <c r="E7" s="146"/>
    </row>
    <row r="8" spans="1:18" s="150" customFormat="1" ht="36" customHeight="1">
      <c r="A8" s="147" t="s">
        <v>15</v>
      </c>
      <c r="B8" s="148">
        <v>485</v>
      </c>
      <c r="C8" s="148">
        <v>528</v>
      </c>
      <c r="D8" s="148">
        <v>106</v>
      </c>
      <c r="E8" s="423">
        <f>B8+C8+D8</f>
        <v>1119</v>
      </c>
      <c r="F8" s="601"/>
    </row>
    <row r="9" spans="1:18" s="150" customFormat="1" ht="36" customHeight="1">
      <c r="A9" s="147" t="s">
        <v>219</v>
      </c>
      <c r="B9" s="321">
        <v>17</v>
      </c>
      <c r="C9" s="321">
        <v>0</v>
      </c>
      <c r="D9" s="321">
        <v>0</v>
      </c>
      <c r="E9" s="423">
        <f>B9+C9+D9</f>
        <v>17</v>
      </c>
    </row>
    <row r="10" spans="1:18" s="130" customFormat="1" ht="36" customHeight="1">
      <c r="A10" s="147" t="s">
        <v>220</v>
      </c>
      <c r="B10" s="321">
        <v>28</v>
      </c>
      <c r="C10" s="321">
        <v>0</v>
      </c>
      <c r="D10" s="321">
        <v>0</v>
      </c>
      <c r="E10" s="324">
        <f>B10+C10+D10</f>
        <v>28</v>
      </c>
    </row>
    <row r="11" spans="1:18" s="130" customFormat="1" ht="36" customHeight="1">
      <c r="A11" s="147" t="s">
        <v>35</v>
      </c>
      <c r="B11" s="321">
        <v>0</v>
      </c>
      <c r="C11" s="321">
        <v>0</v>
      </c>
      <c r="D11" s="321">
        <v>0</v>
      </c>
      <c r="E11" s="324">
        <v>0</v>
      </c>
    </row>
    <row r="12" spans="1:18" s="150" customFormat="1" ht="36" customHeight="1">
      <c r="A12" s="147" t="s">
        <v>79</v>
      </c>
      <c r="B12" s="148">
        <f>B8+B9+B10</f>
        <v>530</v>
      </c>
      <c r="C12" s="148">
        <f>C8+C9+C10</f>
        <v>528</v>
      </c>
      <c r="D12" s="148">
        <f>D8+D9+D10</f>
        <v>106</v>
      </c>
      <c r="E12" s="149">
        <f>E8+E9+E10</f>
        <v>1164</v>
      </c>
      <c r="F12" s="130"/>
      <c r="G12" s="130"/>
      <c r="H12" s="130"/>
      <c r="I12" s="130"/>
      <c r="J12" s="130"/>
      <c r="K12" s="130"/>
      <c r="L12" s="130"/>
      <c r="M12" s="130"/>
      <c r="N12" s="130"/>
      <c r="O12" s="130"/>
      <c r="P12" s="130"/>
      <c r="Q12" s="130"/>
      <c r="R12" s="130"/>
    </row>
    <row r="13" spans="1:18" s="130" customFormat="1" ht="36" customHeight="1">
      <c r="A13" s="147" t="s">
        <v>66</v>
      </c>
      <c r="B13" s="148">
        <v>99</v>
      </c>
      <c r="C13" s="321">
        <f>C14</f>
        <v>0</v>
      </c>
      <c r="D13" s="148">
        <v>9</v>
      </c>
      <c r="E13" s="149">
        <f>SUM(B13:D13)</f>
        <v>108</v>
      </c>
    </row>
    <row r="14" spans="1:18" s="130" customFormat="1" ht="36" customHeight="1">
      <c r="A14" s="147" t="s">
        <v>146</v>
      </c>
      <c r="B14" s="148">
        <v>99</v>
      </c>
      <c r="C14" s="321">
        <v>0</v>
      </c>
      <c r="D14" s="148">
        <v>9</v>
      </c>
      <c r="E14" s="149">
        <f>SUM(B14:D14)</f>
        <v>108</v>
      </c>
    </row>
    <row r="15" spans="1:18" s="150" customFormat="1" ht="40.5" customHeight="1">
      <c r="A15" s="147"/>
      <c r="B15" s="209"/>
      <c r="C15" s="209"/>
      <c r="D15" s="209"/>
      <c r="E15" s="149"/>
    </row>
    <row r="16" spans="1:18" s="130" customFormat="1" ht="40.5" customHeight="1">
      <c r="A16" s="151"/>
      <c r="B16" s="148"/>
      <c r="C16" s="148"/>
      <c r="D16" s="148"/>
      <c r="E16" s="149"/>
    </row>
    <row r="17" spans="1:5" s="150" customFormat="1" ht="40.5" customHeight="1">
      <c r="A17" s="147"/>
      <c r="B17" s="148"/>
      <c r="C17" s="148"/>
      <c r="D17" s="148"/>
      <c r="E17" s="149"/>
    </row>
    <row r="18" spans="1:5" s="130" customFormat="1" ht="43.5" customHeight="1">
      <c r="A18" s="147"/>
      <c r="B18" s="148"/>
      <c r="C18" s="148"/>
      <c r="D18" s="148"/>
      <c r="E18" s="149"/>
    </row>
    <row r="19" spans="1:5" s="150" customFormat="1" ht="40.5" customHeight="1">
      <c r="A19" s="147"/>
      <c r="B19" s="148"/>
      <c r="C19" s="148"/>
      <c r="D19" s="148"/>
      <c r="E19" s="149"/>
    </row>
    <row r="20" spans="1:5" s="132" customFormat="1" ht="32.25" customHeight="1">
      <c r="A20" s="135"/>
      <c r="B20" s="133"/>
      <c r="C20" s="133"/>
      <c r="D20" s="133"/>
      <c r="E20" s="134"/>
    </row>
    <row r="21" spans="1:5" s="132" customFormat="1" ht="45" customHeight="1">
      <c r="A21" s="135"/>
      <c r="B21" s="133"/>
      <c r="C21" s="133"/>
      <c r="D21" s="133"/>
      <c r="E21" s="134"/>
    </row>
    <row r="22" spans="1:5" s="132" customFormat="1" ht="42" customHeight="1" thickBot="1">
      <c r="A22" s="136"/>
      <c r="B22" s="137"/>
      <c r="C22" s="137"/>
      <c r="D22" s="137"/>
      <c r="E22" s="138"/>
    </row>
  </sheetData>
  <mergeCells count="7">
    <mergeCell ref="A1:E1"/>
    <mergeCell ref="A2:E2"/>
    <mergeCell ref="A3:E3"/>
    <mergeCell ref="D4:E4"/>
    <mergeCell ref="A5:A6"/>
    <mergeCell ref="B5:D5"/>
    <mergeCell ref="E5:E6"/>
  </mergeCells>
  <phoneticPr fontId="8" type="noConversion"/>
  <printOptions horizontalCentered="1"/>
  <pageMargins left="0.59055118110236227" right="0.59055118110236227" top="0.94488188976377963" bottom="0.94488188976377963" header="0.47244094488188981" footer="0.47244094488188981"/>
  <pageSetup paperSize="9" firstPageNumber="16"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U33"/>
  <sheetViews>
    <sheetView showGridLines="0" view="pageBreakPreview" zoomScaleSheetLayoutView="100" workbookViewId="0">
      <selection activeCell="C17" sqref="C17"/>
    </sheetView>
  </sheetViews>
  <sheetFormatPr defaultColWidth="12" defaultRowHeight="20.25"/>
  <cols>
    <col min="1" max="1" width="20.625" style="367" customWidth="1"/>
    <col min="2" max="3" width="11.625" style="367" customWidth="1"/>
    <col min="4" max="4" width="9.375" style="367" customWidth="1"/>
    <col min="5" max="5" width="11.5" style="367" customWidth="1"/>
    <col min="6" max="6" width="12" style="367" customWidth="1"/>
    <col min="7" max="7" width="12.25" style="367" customWidth="1"/>
    <col min="8" max="256" width="12" style="367"/>
    <col min="257" max="257" width="21.75" style="367" customWidth="1"/>
    <col min="258" max="261" width="11.625" style="367" customWidth="1"/>
    <col min="262" max="262" width="12.875" style="367" customWidth="1"/>
    <col min="263" max="263" width="13.125" style="367" customWidth="1"/>
    <col min="264" max="512" width="12" style="367"/>
    <col min="513" max="513" width="21.75" style="367" customWidth="1"/>
    <col min="514" max="517" width="11.625" style="367" customWidth="1"/>
    <col min="518" max="518" width="12.875" style="367" customWidth="1"/>
    <col min="519" max="519" width="13.125" style="367" customWidth="1"/>
    <col min="520" max="768" width="12" style="367"/>
    <col min="769" max="769" width="21.75" style="367" customWidth="1"/>
    <col min="770" max="773" width="11.625" style="367" customWidth="1"/>
    <col min="774" max="774" width="12.875" style="367" customWidth="1"/>
    <col min="775" max="775" width="13.125" style="367" customWidth="1"/>
    <col min="776" max="1024" width="12" style="367"/>
    <col min="1025" max="1025" width="21.75" style="367" customWidth="1"/>
    <col min="1026" max="1029" width="11.625" style="367" customWidth="1"/>
    <col min="1030" max="1030" width="12.875" style="367" customWidth="1"/>
    <col min="1031" max="1031" width="13.125" style="367" customWidth="1"/>
    <col min="1032" max="1280" width="12" style="367"/>
    <col min="1281" max="1281" width="21.75" style="367" customWidth="1"/>
    <col min="1282" max="1285" width="11.625" style="367" customWidth="1"/>
    <col min="1286" max="1286" width="12.875" style="367" customWidth="1"/>
    <col min="1287" max="1287" width="13.125" style="367" customWidth="1"/>
    <col min="1288" max="1536" width="12" style="367"/>
    <col min="1537" max="1537" width="21.75" style="367" customWidth="1"/>
    <col min="1538" max="1541" width="11.625" style="367" customWidth="1"/>
    <col min="1542" max="1542" width="12.875" style="367" customWidth="1"/>
    <col min="1543" max="1543" width="13.125" style="367" customWidth="1"/>
    <col min="1544" max="1792" width="12" style="367"/>
    <col min="1793" max="1793" width="21.75" style="367" customWidth="1"/>
    <col min="1794" max="1797" width="11.625" style="367" customWidth="1"/>
    <col min="1798" max="1798" width="12.875" style="367" customWidth="1"/>
    <col min="1799" max="1799" width="13.125" style="367" customWidth="1"/>
    <col min="1800" max="2048" width="12" style="367"/>
    <col min="2049" max="2049" width="21.75" style="367" customWidth="1"/>
    <col min="2050" max="2053" width="11.625" style="367" customWidth="1"/>
    <col min="2054" max="2054" width="12.875" style="367" customWidth="1"/>
    <col min="2055" max="2055" width="13.125" style="367" customWidth="1"/>
    <col min="2056" max="2304" width="12" style="367"/>
    <col min="2305" max="2305" width="21.75" style="367" customWidth="1"/>
    <col min="2306" max="2309" width="11.625" style="367" customWidth="1"/>
    <col min="2310" max="2310" width="12.875" style="367" customWidth="1"/>
    <col min="2311" max="2311" width="13.125" style="367" customWidth="1"/>
    <col min="2312" max="2560" width="12" style="367"/>
    <col min="2561" max="2561" width="21.75" style="367" customWidth="1"/>
    <col min="2562" max="2565" width="11.625" style="367" customWidth="1"/>
    <col min="2566" max="2566" width="12.875" style="367" customWidth="1"/>
    <col min="2567" max="2567" width="13.125" style="367" customWidth="1"/>
    <col min="2568" max="2816" width="12" style="367"/>
    <col min="2817" max="2817" width="21.75" style="367" customWidth="1"/>
    <col min="2818" max="2821" width="11.625" style="367" customWidth="1"/>
    <col min="2822" max="2822" width="12.875" style="367" customWidth="1"/>
    <col min="2823" max="2823" width="13.125" style="367" customWidth="1"/>
    <col min="2824" max="3072" width="12" style="367"/>
    <col min="3073" max="3073" width="21.75" style="367" customWidth="1"/>
    <col min="3074" max="3077" width="11.625" style="367" customWidth="1"/>
    <col min="3078" max="3078" width="12.875" style="367" customWidth="1"/>
    <col min="3079" max="3079" width="13.125" style="367" customWidth="1"/>
    <col min="3080" max="3328" width="12" style="367"/>
    <col min="3329" max="3329" width="21.75" style="367" customWidth="1"/>
    <col min="3330" max="3333" width="11.625" style="367" customWidth="1"/>
    <col min="3334" max="3334" width="12.875" style="367" customWidth="1"/>
    <col min="3335" max="3335" width="13.125" style="367" customWidth="1"/>
    <col min="3336" max="3584" width="12" style="367"/>
    <col min="3585" max="3585" width="21.75" style="367" customWidth="1"/>
    <col min="3586" max="3589" width="11.625" style="367" customWidth="1"/>
    <col min="3590" max="3590" width="12.875" style="367" customWidth="1"/>
    <col min="3591" max="3591" width="13.125" style="367" customWidth="1"/>
    <col min="3592" max="3840" width="12" style="367"/>
    <col min="3841" max="3841" width="21.75" style="367" customWidth="1"/>
    <col min="3842" max="3845" width="11.625" style="367" customWidth="1"/>
    <col min="3846" max="3846" width="12.875" style="367" customWidth="1"/>
    <col min="3847" max="3847" width="13.125" style="367" customWidth="1"/>
    <col min="3848" max="4096" width="12" style="367"/>
    <col min="4097" max="4097" width="21.75" style="367" customWidth="1"/>
    <col min="4098" max="4101" width="11.625" style="367" customWidth="1"/>
    <col min="4102" max="4102" width="12.875" style="367" customWidth="1"/>
    <col min="4103" max="4103" width="13.125" style="367" customWidth="1"/>
    <col min="4104" max="4352" width="12" style="367"/>
    <col min="4353" max="4353" width="21.75" style="367" customWidth="1"/>
    <col min="4354" max="4357" width="11.625" style="367" customWidth="1"/>
    <col min="4358" max="4358" width="12.875" style="367" customWidth="1"/>
    <col min="4359" max="4359" width="13.125" style="367" customWidth="1"/>
    <col min="4360" max="4608" width="12" style="367"/>
    <col min="4609" max="4609" width="21.75" style="367" customWidth="1"/>
    <col min="4610" max="4613" width="11.625" style="367" customWidth="1"/>
    <col min="4614" max="4614" width="12.875" style="367" customWidth="1"/>
    <col min="4615" max="4615" width="13.125" style="367" customWidth="1"/>
    <col min="4616" max="4864" width="12" style="367"/>
    <col min="4865" max="4865" width="21.75" style="367" customWidth="1"/>
    <col min="4866" max="4869" width="11.625" style="367" customWidth="1"/>
    <col min="4870" max="4870" width="12.875" style="367" customWidth="1"/>
    <col min="4871" max="4871" width="13.125" style="367" customWidth="1"/>
    <col min="4872" max="5120" width="12" style="367"/>
    <col min="5121" max="5121" width="21.75" style="367" customWidth="1"/>
    <col min="5122" max="5125" width="11.625" style="367" customWidth="1"/>
    <col min="5126" max="5126" width="12.875" style="367" customWidth="1"/>
    <col min="5127" max="5127" width="13.125" style="367" customWidth="1"/>
    <col min="5128" max="5376" width="12" style="367"/>
    <col min="5377" max="5377" width="21.75" style="367" customWidth="1"/>
    <col min="5378" max="5381" width="11.625" style="367" customWidth="1"/>
    <col min="5382" max="5382" width="12.875" style="367" customWidth="1"/>
    <col min="5383" max="5383" width="13.125" style="367" customWidth="1"/>
    <col min="5384" max="5632" width="12" style="367"/>
    <col min="5633" max="5633" width="21.75" style="367" customWidth="1"/>
    <col min="5634" max="5637" width="11.625" style="367" customWidth="1"/>
    <col min="5638" max="5638" width="12.875" style="367" customWidth="1"/>
    <col min="5639" max="5639" width="13.125" style="367" customWidth="1"/>
    <col min="5640" max="5888" width="12" style="367"/>
    <col min="5889" max="5889" width="21.75" style="367" customWidth="1"/>
    <col min="5890" max="5893" width="11.625" style="367" customWidth="1"/>
    <col min="5894" max="5894" width="12.875" style="367" customWidth="1"/>
    <col min="5895" max="5895" width="13.125" style="367" customWidth="1"/>
    <col min="5896" max="6144" width="12" style="367"/>
    <col min="6145" max="6145" width="21.75" style="367" customWidth="1"/>
    <col min="6146" max="6149" width="11.625" style="367" customWidth="1"/>
    <col min="6150" max="6150" width="12.875" style="367" customWidth="1"/>
    <col min="6151" max="6151" width="13.125" style="367" customWidth="1"/>
    <col min="6152" max="6400" width="12" style="367"/>
    <col min="6401" max="6401" width="21.75" style="367" customWidth="1"/>
    <col min="6402" max="6405" width="11.625" style="367" customWidth="1"/>
    <col min="6406" max="6406" width="12.875" style="367" customWidth="1"/>
    <col min="6407" max="6407" width="13.125" style="367" customWidth="1"/>
    <col min="6408" max="6656" width="12" style="367"/>
    <col min="6657" max="6657" width="21.75" style="367" customWidth="1"/>
    <col min="6658" max="6661" width="11.625" style="367" customWidth="1"/>
    <col min="6662" max="6662" width="12.875" style="367" customWidth="1"/>
    <col min="6663" max="6663" width="13.125" style="367" customWidth="1"/>
    <col min="6664" max="6912" width="12" style="367"/>
    <col min="6913" max="6913" width="21.75" style="367" customWidth="1"/>
    <col min="6914" max="6917" width="11.625" style="367" customWidth="1"/>
    <col min="6918" max="6918" width="12.875" style="367" customWidth="1"/>
    <col min="6919" max="6919" width="13.125" style="367" customWidth="1"/>
    <col min="6920" max="7168" width="12" style="367"/>
    <col min="7169" max="7169" width="21.75" style="367" customWidth="1"/>
    <col min="7170" max="7173" width="11.625" style="367" customWidth="1"/>
    <col min="7174" max="7174" width="12.875" style="367" customWidth="1"/>
    <col min="7175" max="7175" width="13.125" style="367" customWidth="1"/>
    <col min="7176" max="7424" width="12" style="367"/>
    <col min="7425" max="7425" width="21.75" style="367" customWidth="1"/>
    <col min="7426" max="7429" width="11.625" style="367" customWidth="1"/>
    <col min="7430" max="7430" width="12.875" style="367" customWidth="1"/>
    <col min="7431" max="7431" width="13.125" style="367" customWidth="1"/>
    <col min="7432" max="7680" width="12" style="367"/>
    <col min="7681" max="7681" width="21.75" style="367" customWidth="1"/>
    <col min="7682" max="7685" width="11.625" style="367" customWidth="1"/>
    <col min="7686" max="7686" width="12.875" style="367" customWidth="1"/>
    <col min="7687" max="7687" width="13.125" style="367" customWidth="1"/>
    <col min="7688" max="7936" width="12" style="367"/>
    <col min="7937" max="7937" width="21.75" style="367" customWidth="1"/>
    <col min="7938" max="7941" width="11.625" style="367" customWidth="1"/>
    <col min="7942" max="7942" width="12.875" style="367" customWidth="1"/>
    <col min="7943" max="7943" width="13.125" style="367" customWidth="1"/>
    <col min="7944" max="8192" width="12" style="367"/>
    <col min="8193" max="8193" width="21.75" style="367" customWidth="1"/>
    <col min="8194" max="8197" width="11.625" style="367" customWidth="1"/>
    <col min="8198" max="8198" width="12.875" style="367" customWidth="1"/>
    <col min="8199" max="8199" width="13.125" style="367" customWidth="1"/>
    <col min="8200" max="8448" width="12" style="367"/>
    <col min="8449" max="8449" width="21.75" style="367" customWidth="1"/>
    <col min="8450" max="8453" width="11.625" style="367" customWidth="1"/>
    <col min="8454" max="8454" width="12.875" style="367" customWidth="1"/>
    <col min="8455" max="8455" width="13.125" style="367" customWidth="1"/>
    <col min="8456" max="8704" width="12" style="367"/>
    <col min="8705" max="8705" width="21.75" style="367" customWidth="1"/>
    <col min="8706" max="8709" width="11.625" style="367" customWidth="1"/>
    <col min="8710" max="8710" width="12.875" style="367" customWidth="1"/>
    <col min="8711" max="8711" width="13.125" style="367" customWidth="1"/>
    <col min="8712" max="8960" width="12" style="367"/>
    <col min="8961" max="8961" width="21.75" style="367" customWidth="1"/>
    <col min="8962" max="8965" width="11.625" style="367" customWidth="1"/>
    <col min="8966" max="8966" width="12.875" style="367" customWidth="1"/>
    <col min="8967" max="8967" width="13.125" style="367" customWidth="1"/>
    <col min="8968" max="9216" width="12" style="367"/>
    <col min="9217" max="9217" width="21.75" style="367" customWidth="1"/>
    <col min="9218" max="9221" width="11.625" style="367" customWidth="1"/>
    <col min="9222" max="9222" width="12.875" style="367" customWidth="1"/>
    <col min="9223" max="9223" width="13.125" style="367" customWidth="1"/>
    <col min="9224" max="9472" width="12" style="367"/>
    <col min="9473" max="9473" width="21.75" style="367" customWidth="1"/>
    <col min="9474" max="9477" width="11.625" style="367" customWidth="1"/>
    <col min="9478" max="9478" width="12.875" style="367" customWidth="1"/>
    <col min="9479" max="9479" width="13.125" style="367" customWidth="1"/>
    <col min="9480" max="9728" width="12" style="367"/>
    <col min="9729" max="9729" width="21.75" style="367" customWidth="1"/>
    <col min="9730" max="9733" width="11.625" style="367" customWidth="1"/>
    <col min="9734" max="9734" width="12.875" style="367" customWidth="1"/>
    <col min="9735" max="9735" width="13.125" style="367" customWidth="1"/>
    <col min="9736" max="9984" width="12" style="367"/>
    <col min="9985" max="9985" width="21.75" style="367" customWidth="1"/>
    <col min="9986" max="9989" width="11.625" style="367" customWidth="1"/>
    <col min="9990" max="9990" width="12.875" style="367" customWidth="1"/>
    <col min="9991" max="9991" width="13.125" style="367" customWidth="1"/>
    <col min="9992" max="10240" width="12" style="367"/>
    <col min="10241" max="10241" width="21.75" style="367" customWidth="1"/>
    <col min="10242" max="10245" width="11.625" style="367" customWidth="1"/>
    <col min="10246" max="10246" width="12.875" style="367" customWidth="1"/>
    <col min="10247" max="10247" width="13.125" style="367" customWidth="1"/>
    <col min="10248" max="10496" width="12" style="367"/>
    <col min="10497" max="10497" width="21.75" style="367" customWidth="1"/>
    <col min="10498" max="10501" width="11.625" style="367" customWidth="1"/>
    <col min="10502" max="10502" width="12.875" style="367" customWidth="1"/>
    <col min="10503" max="10503" width="13.125" style="367" customWidth="1"/>
    <col min="10504" max="10752" width="12" style="367"/>
    <col min="10753" max="10753" width="21.75" style="367" customWidth="1"/>
    <col min="10754" max="10757" width="11.625" style="367" customWidth="1"/>
    <col min="10758" max="10758" width="12.875" style="367" customWidth="1"/>
    <col min="10759" max="10759" width="13.125" style="367" customWidth="1"/>
    <col min="10760" max="11008" width="12" style="367"/>
    <col min="11009" max="11009" width="21.75" style="367" customWidth="1"/>
    <col min="11010" max="11013" width="11.625" style="367" customWidth="1"/>
    <col min="11014" max="11014" width="12.875" style="367" customWidth="1"/>
    <col min="11015" max="11015" width="13.125" style="367" customWidth="1"/>
    <col min="11016" max="11264" width="12" style="367"/>
    <col min="11265" max="11265" width="21.75" style="367" customWidth="1"/>
    <col min="11266" max="11269" width="11.625" style="367" customWidth="1"/>
    <col min="11270" max="11270" width="12.875" style="367" customWidth="1"/>
    <col min="11271" max="11271" width="13.125" style="367" customWidth="1"/>
    <col min="11272" max="11520" width="12" style="367"/>
    <col min="11521" max="11521" width="21.75" style="367" customWidth="1"/>
    <col min="11522" max="11525" width="11.625" style="367" customWidth="1"/>
    <col min="11526" max="11526" width="12.875" style="367" customWidth="1"/>
    <col min="11527" max="11527" width="13.125" style="367" customWidth="1"/>
    <col min="11528" max="11776" width="12" style="367"/>
    <col min="11777" max="11777" width="21.75" style="367" customWidth="1"/>
    <col min="11778" max="11781" width="11.625" style="367" customWidth="1"/>
    <col min="11782" max="11782" width="12.875" style="367" customWidth="1"/>
    <col min="11783" max="11783" width="13.125" style="367" customWidth="1"/>
    <col min="11784" max="12032" width="12" style="367"/>
    <col min="12033" max="12033" width="21.75" style="367" customWidth="1"/>
    <col min="12034" max="12037" width="11.625" style="367" customWidth="1"/>
    <col min="12038" max="12038" width="12.875" style="367" customWidth="1"/>
    <col min="12039" max="12039" width="13.125" style="367" customWidth="1"/>
    <col min="12040" max="12288" width="12" style="367"/>
    <col min="12289" max="12289" width="21.75" style="367" customWidth="1"/>
    <col min="12290" max="12293" width="11.625" style="367" customWidth="1"/>
    <col min="12294" max="12294" width="12.875" style="367" customWidth="1"/>
    <col min="12295" max="12295" width="13.125" style="367" customWidth="1"/>
    <col min="12296" max="12544" width="12" style="367"/>
    <col min="12545" max="12545" width="21.75" style="367" customWidth="1"/>
    <col min="12546" max="12549" width="11.625" style="367" customWidth="1"/>
    <col min="12550" max="12550" width="12.875" style="367" customWidth="1"/>
    <col min="12551" max="12551" width="13.125" style="367" customWidth="1"/>
    <col min="12552" max="12800" width="12" style="367"/>
    <col min="12801" max="12801" width="21.75" style="367" customWidth="1"/>
    <col min="12802" max="12805" width="11.625" style="367" customWidth="1"/>
    <col min="12806" max="12806" width="12.875" style="367" customWidth="1"/>
    <col min="12807" max="12807" width="13.125" style="367" customWidth="1"/>
    <col min="12808" max="13056" width="12" style="367"/>
    <col min="13057" max="13057" width="21.75" style="367" customWidth="1"/>
    <col min="13058" max="13061" width="11.625" style="367" customWidth="1"/>
    <col min="13062" max="13062" width="12.875" style="367" customWidth="1"/>
    <col min="13063" max="13063" width="13.125" style="367" customWidth="1"/>
    <col min="13064" max="13312" width="12" style="367"/>
    <col min="13313" max="13313" width="21.75" style="367" customWidth="1"/>
    <col min="13314" max="13317" width="11.625" style="367" customWidth="1"/>
    <col min="13318" max="13318" width="12.875" style="367" customWidth="1"/>
    <col min="13319" max="13319" width="13.125" style="367" customWidth="1"/>
    <col min="13320" max="13568" width="12" style="367"/>
    <col min="13569" max="13569" width="21.75" style="367" customWidth="1"/>
    <col min="13570" max="13573" width="11.625" style="367" customWidth="1"/>
    <col min="13574" max="13574" width="12.875" style="367" customWidth="1"/>
    <col min="13575" max="13575" width="13.125" style="367" customWidth="1"/>
    <col min="13576" max="13824" width="12" style="367"/>
    <col min="13825" max="13825" width="21.75" style="367" customWidth="1"/>
    <col min="13826" max="13829" width="11.625" style="367" customWidth="1"/>
    <col min="13830" max="13830" width="12.875" style="367" customWidth="1"/>
    <col min="13831" max="13831" width="13.125" style="367" customWidth="1"/>
    <col min="13832" max="14080" width="12" style="367"/>
    <col min="14081" max="14081" width="21.75" style="367" customWidth="1"/>
    <col min="14082" max="14085" width="11.625" style="367" customWidth="1"/>
    <col min="14086" max="14086" width="12.875" style="367" customWidth="1"/>
    <col min="14087" max="14087" width="13.125" style="367" customWidth="1"/>
    <col min="14088" max="14336" width="12" style="367"/>
    <col min="14337" max="14337" width="21.75" style="367" customWidth="1"/>
    <col min="14338" max="14341" width="11.625" style="367" customWidth="1"/>
    <col min="14342" max="14342" width="12.875" style="367" customWidth="1"/>
    <col min="14343" max="14343" width="13.125" style="367" customWidth="1"/>
    <col min="14344" max="14592" width="12" style="367"/>
    <col min="14593" max="14593" width="21.75" style="367" customWidth="1"/>
    <col min="14594" max="14597" width="11.625" style="367" customWidth="1"/>
    <col min="14598" max="14598" width="12.875" style="367" customWidth="1"/>
    <col min="14599" max="14599" width="13.125" style="367" customWidth="1"/>
    <col min="14600" max="14848" width="12" style="367"/>
    <col min="14849" max="14849" width="21.75" style="367" customWidth="1"/>
    <col min="14850" max="14853" width="11.625" style="367" customWidth="1"/>
    <col min="14854" max="14854" width="12.875" style="367" customWidth="1"/>
    <col min="14855" max="14855" width="13.125" style="367" customWidth="1"/>
    <col min="14856" max="15104" width="12" style="367"/>
    <col min="15105" max="15105" width="21.75" style="367" customWidth="1"/>
    <col min="15106" max="15109" width="11.625" style="367" customWidth="1"/>
    <col min="15110" max="15110" width="12.875" style="367" customWidth="1"/>
    <col min="15111" max="15111" width="13.125" style="367" customWidth="1"/>
    <col min="15112" max="15360" width="12" style="367"/>
    <col min="15361" max="15361" width="21.75" style="367" customWidth="1"/>
    <col min="15362" max="15365" width="11.625" style="367" customWidth="1"/>
    <col min="15366" max="15366" width="12.875" style="367" customWidth="1"/>
    <col min="15367" max="15367" width="13.125" style="367" customWidth="1"/>
    <col min="15368" max="15616" width="12" style="367"/>
    <col min="15617" max="15617" width="21.75" style="367" customWidth="1"/>
    <col min="15618" max="15621" width="11.625" style="367" customWidth="1"/>
    <col min="15622" max="15622" width="12.875" style="367" customWidth="1"/>
    <col min="15623" max="15623" width="13.125" style="367" customWidth="1"/>
    <col min="15624" max="15872" width="12" style="367"/>
    <col min="15873" max="15873" width="21.75" style="367" customWidth="1"/>
    <col min="15874" max="15877" width="11.625" style="367" customWidth="1"/>
    <col min="15878" max="15878" width="12.875" style="367" customWidth="1"/>
    <col min="15879" max="15879" width="13.125" style="367" customWidth="1"/>
    <col min="15880" max="16128" width="12" style="367"/>
    <col min="16129" max="16129" width="21.75" style="367" customWidth="1"/>
    <col min="16130" max="16133" width="11.625" style="367" customWidth="1"/>
    <col min="16134" max="16134" width="12.875" style="367" customWidth="1"/>
    <col min="16135" max="16135" width="13.125" style="367" customWidth="1"/>
    <col min="16136" max="16384" width="12" style="367"/>
  </cols>
  <sheetData>
    <row r="1" spans="1:21" s="339" customFormat="1" ht="32.25" customHeight="1">
      <c r="A1" s="768" t="s">
        <v>265</v>
      </c>
      <c r="B1" s="769"/>
      <c r="C1" s="769"/>
      <c r="D1" s="769"/>
      <c r="E1" s="769"/>
      <c r="F1" s="769"/>
      <c r="G1" s="769"/>
    </row>
    <row r="2" spans="1:21" s="340" customFormat="1" ht="29.25" customHeight="1">
      <c r="A2" s="770" t="s">
        <v>264</v>
      </c>
      <c r="B2" s="771"/>
      <c r="C2" s="771"/>
      <c r="D2" s="771"/>
      <c r="E2" s="771"/>
      <c r="F2" s="771"/>
      <c r="G2" s="771"/>
    </row>
    <row r="3" spans="1:21" s="340" customFormat="1" ht="22.5" customHeight="1">
      <c r="A3" s="766" t="s">
        <v>411</v>
      </c>
      <c r="B3" s="767"/>
      <c r="C3" s="767"/>
      <c r="D3" s="767"/>
      <c r="E3" s="767"/>
      <c r="F3" s="767"/>
      <c r="G3" s="767"/>
    </row>
    <row r="4" spans="1:21" s="340" customFormat="1" ht="19.5" customHeight="1" thickBot="1">
      <c r="A4" s="772" t="s">
        <v>252</v>
      </c>
      <c r="B4" s="772"/>
      <c r="C4" s="772"/>
      <c r="D4" s="772"/>
      <c r="E4" s="772"/>
      <c r="F4" s="772"/>
      <c r="G4" s="772"/>
    </row>
    <row r="5" spans="1:21" s="341" customFormat="1" ht="21" customHeight="1">
      <c r="A5" s="773" t="s">
        <v>240</v>
      </c>
      <c r="B5" s="775" t="s">
        <v>241</v>
      </c>
      <c r="C5" s="776"/>
      <c r="D5" s="777"/>
      <c r="E5" s="778" t="s">
        <v>242</v>
      </c>
      <c r="F5" s="780" t="s">
        <v>243</v>
      </c>
      <c r="G5" s="782" t="s">
        <v>244</v>
      </c>
    </row>
    <row r="6" spans="1:21" s="341" customFormat="1" ht="48.75" customHeight="1">
      <c r="A6" s="774"/>
      <c r="B6" s="342" t="s">
        <v>245</v>
      </c>
      <c r="C6" s="342" t="s">
        <v>246</v>
      </c>
      <c r="D6" s="343" t="s">
        <v>247</v>
      </c>
      <c r="E6" s="779"/>
      <c r="F6" s="781"/>
      <c r="G6" s="783"/>
    </row>
    <row r="7" spans="1:21" s="340" customFormat="1" ht="18" customHeight="1">
      <c r="A7" s="344"/>
      <c r="B7" s="345"/>
      <c r="C7" s="345"/>
      <c r="D7" s="345"/>
      <c r="E7" s="345"/>
      <c r="F7" s="346"/>
      <c r="G7" s="347"/>
    </row>
    <row r="8" spans="1:21" s="352" customFormat="1" ht="24.95" customHeight="1">
      <c r="A8" s="381" t="s">
        <v>261</v>
      </c>
      <c r="B8" s="413">
        <f>B9+B13</f>
        <v>0</v>
      </c>
      <c r="C8" s="411">
        <f t="shared" ref="C8:C16" si="0">B8</f>
        <v>0</v>
      </c>
      <c r="D8" s="562" t="s">
        <v>374</v>
      </c>
      <c r="E8" s="422"/>
      <c r="F8" s="350"/>
      <c r="G8" s="351"/>
      <c r="H8" s="600"/>
    </row>
    <row r="9" spans="1:21" s="352" customFormat="1" ht="24.95" hidden="1" customHeight="1">
      <c r="A9" s="353" t="s">
        <v>248</v>
      </c>
      <c r="B9" s="348">
        <f>B10+B11+B12</f>
        <v>0</v>
      </c>
      <c r="C9" s="348">
        <f t="shared" si="0"/>
        <v>0</v>
      </c>
      <c r="D9" s="563"/>
      <c r="E9" s="422"/>
      <c r="F9" s="350"/>
      <c r="G9" s="351"/>
    </row>
    <row r="10" spans="1:21" s="352" customFormat="1" ht="24.95" hidden="1" customHeight="1">
      <c r="A10" s="354" t="s">
        <v>249</v>
      </c>
      <c r="B10" s="355"/>
      <c r="C10" s="355">
        <f t="shared" si="0"/>
        <v>0</v>
      </c>
      <c r="D10" s="563"/>
      <c r="E10" s="349"/>
      <c r="F10" s="350"/>
      <c r="G10" s="351"/>
    </row>
    <row r="11" spans="1:21" s="352" customFormat="1" ht="24.95" hidden="1" customHeight="1">
      <c r="A11" s="354" t="s">
        <v>250</v>
      </c>
      <c r="B11" s="355"/>
      <c r="C11" s="355">
        <f t="shared" si="0"/>
        <v>0</v>
      </c>
      <c r="D11" s="564"/>
      <c r="E11" s="356"/>
      <c r="F11" s="357"/>
      <c r="G11" s="358"/>
    </row>
    <row r="12" spans="1:21" s="352" customFormat="1" ht="24.95" hidden="1" customHeight="1">
      <c r="A12" s="354" t="s">
        <v>251</v>
      </c>
      <c r="B12" s="355"/>
      <c r="C12" s="355">
        <f t="shared" si="0"/>
        <v>0</v>
      </c>
      <c r="D12" s="562"/>
      <c r="E12" s="356"/>
      <c r="F12" s="357"/>
      <c r="G12" s="358"/>
      <c r="H12" s="340"/>
      <c r="I12" s="340"/>
      <c r="J12" s="340"/>
      <c r="K12" s="340"/>
      <c r="L12" s="340"/>
      <c r="M12" s="340"/>
      <c r="N12" s="340"/>
      <c r="O12" s="340"/>
      <c r="P12" s="340"/>
      <c r="Q12" s="340"/>
      <c r="R12" s="340"/>
      <c r="S12" s="340"/>
      <c r="T12" s="340"/>
      <c r="U12" s="340"/>
    </row>
    <row r="13" spans="1:21" s="352" customFormat="1" ht="24.95" hidden="1" customHeight="1">
      <c r="A13" s="353"/>
      <c r="B13" s="348">
        <f>B14+B15+B16</f>
        <v>0</v>
      </c>
      <c r="C13" s="348">
        <f t="shared" si="0"/>
        <v>0</v>
      </c>
      <c r="D13" s="562"/>
      <c r="E13" s="356"/>
      <c r="F13" s="357"/>
      <c r="G13" s="358"/>
      <c r="H13" s="340"/>
      <c r="I13" s="340"/>
      <c r="J13" s="340"/>
      <c r="K13" s="340"/>
      <c r="L13" s="340"/>
      <c r="M13" s="340"/>
      <c r="N13" s="340"/>
      <c r="O13" s="340"/>
      <c r="P13" s="340"/>
      <c r="Q13" s="340"/>
      <c r="R13" s="340"/>
      <c r="S13" s="340"/>
      <c r="T13" s="340"/>
      <c r="U13" s="340"/>
    </row>
    <row r="14" spans="1:21" s="352" customFormat="1" ht="24.95" customHeight="1">
      <c r="A14" s="354" t="s">
        <v>259</v>
      </c>
      <c r="B14" s="412">
        <v>0</v>
      </c>
      <c r="C14" s="410">
        <f t="shared" si="0"/>
        <v>0</v>
      </c>
      <c r="D14" s="565" t="s">
        <v>374</v>
      </c>
      <c r="E14" s="356"/>
      <c r="F14" s="357"/>
      <c r="G14" s="358"/>
      <c r="H14" s="340"/>
      <c r="I14" s="340"/>
      <c r="J14" s="340"/>
      <c r="K14" s="340"/>
      <c r="L14" s="340"/>
      <c r="M14" s="340"/>
      <c r="N14" s="340"/>
      <c r="O14" s="340"/>
      <c r="P14" s="340"/>
      <c r="Q14" s="340"/>
      <c r="R14" s="340"/>
      <c r="S14" s="340"/>
      <c r="T14" s="340"/>
      <c r="U14" s="340"/>
    </row>
    <row r="15" spans="1:21" s="352" customFormat="1" ht="24.95" hidden="1" customHeight="1">
      <c r="A15" s="354" t="s">
        <v>258</v>
      </c>
      <c r="B15" s="356">
        <v>0</v>
      </c>
      <c r="C15" s="355">
        <f t="shared" si="0"/>
        <v>0</v>
      </c>
      <c r="D15" s="355"/>
      <c r="E15" s="356"/>
      <c r="F15" s="357"/>
      <c r="G15" s="358"/>
      <c r="H15" s="340"/>
      <c r="I15" s="340"/>
      <c r="J15" s="340"/>
      <c r="K15" s="340"/>
      <c r="L15" s="340"/>
      <c r="M15" s="340"/>
      <c r="N15" s="340"/>
      <c r="O15" s="340"/>
      <c r="P15" s="340"/>
      <c r="Q15" s="340"/>
      <c r="R15" s="340"/>
      <c r="S15" s="340"/>
      <c r="T15" s="340"/>
      <c r="U15" s="340"/>
    </row>
    <row r="16" spans="1:21" s="352" customFormat="1" ht="24.95" hidden="1" customHeight="1">
      <c r="A16" s="354" t="s">
        <v>260</v>
      </c>
      <c r="B16" s="356">
        <v>0</v>
      </c>
      <c r="C16" s="355">
        <f t="shared" si="0"/>
        <v>0</v>
      </c>
      <c r="D16" s="355"/>
      <c r="E16" s="356"/>
      <c r="F16" s="357"/>
      <c r="G16" s="358"/>
      <c r="H16" s="340"/>
      <c r="I16" s="340"/>
      <c r="J16" s="340"/>
      <c r="K16" s="340"/>
      <c r="L16" s="340"/>
      <c r="M16" s="340"/>
      <c r="N16" s="340"/>
      <c r="O16" s="340"/>
      <c r="P16" s="340"/>
      <c r="Q16" s="340"/>
      <c r="R16" s="340"/>
      <c r="S16" s="340"/>
      <c r="T16" s="340"/>
      <c r="U16" s="340"/>
    </row>
    <row r="17" spans="1:21" s="352" customFormat="1" ht="363" customHeight="1">
      <c r="A17" s="354"/>
      <c r="B17" s="349"/>
      <c r="C17" s="349"/>
      <c r="D17" s="356"/>
      <c r="E17" s="356"/>
      <c r="F17" s="357"/>
      <c r="G17" s="358"/>
      <c r="H17" s="340"/>
      <c r="I17" s="340"/>
      <c r="J17" s="340"/>
      <c r="K17" s="340"/>
      <c r="L17" s="340"/>
      <c r="M17" s="340"/>
      <c r="N17" s="340"/>
      <c r="O17" s="340"/>
      <c r="P17" s="340"/>
      <c r="Q17" s="340"/>
      <c r="R17" s="340"/>
      <c r="S17" s="340"/>
      <c r="T17" s="340"/>
      <c r="U17" s="340"/>
    </row>
    <row r="18" spans="1:21" s="352" customFormat="1" ht="24.6" hidden="1" customHeight="1">
      <c r="A18" s="354"/>
      <c r="B18" s="356"/>
      <c r="C18" s="356"/>
      <c r="D18" s="356"/>
      <c r="E18" s="356"/>
      <c r="F18" s="357"/>
      <c r="G18" s="358"/>
      <c r="H18" s="340"/>
      <c r="I18" s="340"/>
      <c r="J18" s="340"/>
      <c r="K18" s="340"/>
      <c r="L18" s="340"/>
      <c r="M18" s="340"/>
      <c r="N18" s="340"/>
      <c r="O18" s="340"/>
      <c r="P18" s="340"/>
      <c r="Q18" s="340"/>
      <c r="R18" s="340"/>
      <c r="S18" s="340"/>
      <c r="T18" s="340"/>
      <c r="U18" s="340"/>
    </row>
    <row r="19" spans="1:21" s="340" customFormat="1" ht="24.95" hidden="1" customHeight="1">
      <c r="A19" s="359"/>
      <c r="B19" s="349"/>
      <c r="C19" s="349"/>
      <c r="D19" s="356"/>
      <c r="E19" s="356"/>
      <c r="F19" s="357"/>
      <c r="G19" s="358"/>
    </row>
    <row r="20" spans="1:21" s="340" customFormat="1" ht="24.95" hidden="1" customHeight="1">
      <c r="A20" s="354"/>
      <c r="B20" s="356"/>
      <c r="C20" s="356"/>
      <c r="D20" s="349"/>
      <c r="E20" s="349"/>
      <c r="F20" s="350"/>
      <c r="G20" s="351"/>
    </row>
    <row r="21" spans="1:21" s="340" customFormat="1" ht="24.95" hidden="1" customHeight="1">
      <c r="A21" s="360"/>
      <c r="B21" s="356"/>
      <c r="C21" s="356"/>
      <c r="D21" s="356"/>
      <c r="E21" s="356"/>
      <c r="F21" s="357"/>
      <c r="G21" s="358"/>
    </row>
    <row r="22" spans="1:21" s="340" customFormat="1" ht="24.95" hidden="1" customHeight="1">
      <c r="A22" s="360"/>
      <c r="B22" s="356"/>
      <c r="C22" s="356"/>
      <c r="D22" s="356"/>
      <c r="E22" s="356"/>
      <c r="F22" s="357"/>
      <c r="G22" s="358"/>
    </row>
    <row r="23" spans="1:21" s="340" customFormat="1" ht="24.95" hidden="1" customHeight="1">
      <c r="A23" s="360"/>
      <c r="B23" s="349"/>
      <c r="C23" s="349"/>
      <c r="D23" s="349"/>
      <c r="E23" s="349"/>
      <c r="F23" s="350"/>
      <c r="G23" s="351"/>
    </row>
    <row r="24" spans="1:21" s="340" customFormat="1" ht="24.95" hidden="1" customHeight="1">
      <c r="A24" s="360"/>
      <c r="B24" s="349"/>
      <c r="C24" s="349"/>
      <c r="D24" s="349"/>
      <c r="E24" s="349"/>
      <c r="F24" s="350"/>
      <c r="G24" s="351"/>
    </row>
    <row r="25" spans="1:21" s="340" customFormat="1" ht="24.95" hidden="1" customHeight="1">
      <c r="A25" s="360"/>
      <c r="B25" s="356"/>
      <c r="C25" s="356"/>
      <c r="D25" s="356"/>
      <c r="E25" s="356"/>
      <c r="F25" s="357"/>
      <c r="G25" s="358"/>
    </row>
    <row r="26" spans="1:21" s="340" customFormat="1" ht="24.95" hidden="1" customHeight="1">
      <c r="A26" s="360"/>
      <c r="B26" s="349"/>
      <c r="C26" s="349"/>
      <c r="D26" s="349"/>
      <c r="E26" s="349"/>
      <c r="F26" s="350"/>
      <c r="G26" s="351"/>
    </row>
    <row r="27" spans="1:21" s="340" customFormat="1" ht="24.95" hidden="1" customHeight="1">
      <c r="A27" s="360"/>
      <c r="B27" s="349"/>
      <c r="C27" s="349"/>
      <c r="D27" s="349"/>
      <c r="E27" s="349"/>
      <c r="F27" s="350"/>
      <c r="G27" s="351"/>
    </row>
    <row r="28" spans="1:21" s="340" customFormat="1" ht="24.95" hidden="1" customHeight="1">
      <c r="A28" s="360"/>
      <c r="B28" s="356"/>
      <c r="C28" s="356"/>
      <c r="D28" s="356"/>
      <c r="E28" s="356"/>
      <c r="F28" s="357"/>
      <c r="G28" s="358"/>
    </row>
    <row r="29" spans="1:21" s="340" customFormat="1" ht="8.25" hidden="1" customHeight="1">
      <c r="A29" s="360"/>
      <c r="B29" s="356"/>
      <c r="C29" s="356"/>
      <c r="D29" s="356"/>
      <c r="E29" s="356"/>
      <c r="F29" s="357"/>
      <c r="G29" s="358"/>
    </row>
    <row r="30" spans="1:21" s="340" customFormat="1" ht="141.75" customHeight="1" thickBot="1">
      <c r="A30" s="361"/>
      <c r="B30" s="362"/>
      <c r="C30" s="362"/>
      <c r="D30" s="362"/>
      <c r="E30" s="362"/>
      <c r="F30" s="363"/>
      <c r="G30" s="364"/>
    </row>
    <row r="31" spans="1:21" s="365" customFormat="1" ht="43.5" customHeight="1">
      <c r="A31" s="764"/>
      <c r="B31" s="765"/>
      <c r="C31" s="765"/>
      <c r="D31" s="765"/>
    </row>
    <row r="33" spans="1:1">
      <c r="A33" s="366"/>
    </row>
  </sheetData>
  <mergeCells count="10">
    <mergeCell ref="A31:D31"/>
    <mergeCell ref="A3:G3"/>
    <mergeCell ref="A1:G1"/>
    <mergeCell ref="A2:G2"/>
    <mergeCell ref="A4:G4"/>
    <mergeCell ref="A5:A6"/>
    <mergeCell ref="B5:D5"/>
    <mergeCell ref="E5:E6"/>
    <mergeCell ref="F5:F6"/>
    <mergeCell ref="G5:G6"/>
  </mergeCells>
  <phoneticPr fontId="43"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&amp;C&amp;"Times New Roman,標準"&amp;P</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8"/>
  <sheetViews>
    <sheetView view="pageBreakPreview" zoomScaleNormal="100" zoomScaleSheetLayoutView="100" workbookViewId="0">
      <selection activeCell="M11" sqref="M11"/>
    </sheetView>
  </sheetViews>
  <sheetFormatPr defaultColWidth="12" defaultRowHeight="20.25"/>
  <cols>
    <col min="1" max="1" width="13.875" style="101" bestFit="1" customWidth="1"/>
    <col min="2" max="2" width="13.875" style="101" customWidth="1"/>
    <col min="3" max="3" width="24.625" style="71" customWidth="1"/>
    <col min="4" max="4" width="13.125" style="89" customWidth="1"/>
    <col min="5" max="5" width="24.75" style="101" customWidth="1"/>
    <col min="6" max="16384" width="12" style="101"/>
  </cols>
  <sheetData>
    <row r="1" spans="1:7" s="69" customFormat="1" ht="27.75">
      <c r="A1" s="712" t="s">
        <v>63</v>
      </c>
      <c r="B1" s="712"/>
      <c r="C1" s="713"/>
      <c r="D1" s="713"/>
      <c r="E1" s="713"/>
    </row>
    <row r="2" spans="1:7" s="70" customFormat="1" ht="30">
      <c r="A2" s="714" t="s">
        <v>254</v>
      </c>
      <c r="B2" s="714"/>
      <c r="C2" s="715"/>
      <c r="D2" s="715"/>
      <c r="E2" s="715"/>
    </row>
    <row r="3" spans="1:7" s="71" customFormat="1" ht="21">
      <c r="A3" s="736" t="s">
        <v>470</v>
      </c>
      <c r="B3" s="736"/>
      <c r="C3" s="784"/>
      <c r="D3" s="784"/>
      <c r="E3" s="784"/>
    </row>
    <row r="4" spans="1:7" s="71" customFormat="1" ht="17.25" thickBot="1">
      <c r="D4" s="89"/>
      <c r="E4" s="5" t="s">
        <v>0</v>
      </c>
    </row>
    <row r="5" spans="1:7" s="95" customFormat="1" ht="36" customHeight="1">
      <c r="A5" s="68" t="s">
        <v>20</v>
      </c>
      <c r="B5" s="171" t="s">
        <v>21</v>
      </c>
      <c r="C5" s="104" t="s">
        <v>255</v>
      </c>
      <c r="D5" s="170" t="s">
        <v>29</v>
      </c>
      <c r="E5" s="105" t="s">
        <v>7</v>
      </c>
      <c r="F5" s="599"/>
    </row>
    <row r="6" spans="1:7" s="96" customFormat="1" ht="12" customHeight="1">
      <c r="A6" s="123"/>
      <c r="B6" s="78"/>
      <c r="C6" s="163"/>
      <c r="D6" s="85"/>
      <c r="E6" s="103"/>
    </row>
    <row r="7" spans="1:7" s="98" customFormat="1" ht="40.5" customHeight="1">
      <c r="A7" s="370">
        <f>SUM(A8:A9)</f>
        <v>274</v>
      </c>
      <c r="B7" s="371">
        <f>B8+B9</f>
        <v>184</v>
      </c>
      <c r="C7" s="372" t="s">
        <v>256</v>
      </c>
      <c r="D7" s="371">
        <f>D8+D9</f>
        <v>267</v>
      </c>
      <c r="E7" s="373" t="s">
        <v>530</v>
      </c>
    </row>
    <row r="8" spans="1:7" s="98" customFormat="1" ht="98.25" customHeight="1">
      <c r="A8" s="512">
        <v>217</v>
      </c>
      <c r="B8" s="510">
        <v>84</v>
      </c>
      <c r="C8" s="380" t="s">
        <v>297</v>
      </c>
      <c r="D8" s="511">
        <v>161</v>
      </c>
      <c r="E8" s="662" t="s">
        <v>540</v>
      </c>
    </row>
    <row r="9" spans="1:7" s="96" customFormat="1" ht="138.75" customHeight="1">
      <c r="A9" s="512">
        <v>57</v>
      </c>
      <c r="B9" s="510">
        <v>100</v>
      </c>
      <c r="C9" s="377" t="s">
        <v>257</v>
      </c>
      <c r="D9" s="511">
        <v>106</v>
      </c>
      <c r="E9" s="662" t="s">
        <v>538</v>
      </c>
      <c r="G9" s="409"/>
    </row>
    <row r="10" spans="1:7" s="96" customFormat="1" ht="36" customHeight="1">
      <c r="A10" s="375"/>
      <c r="B10" s="376"/>
      <c r="C10" s="377"/>
      <c r="D10" s="376"/>
      <c r="E10" s="379"/>
    </row>
    <row r="11" spans="1:7" s="96" customFormat="1" ht="36" customHeight="1">
      <c r="A11" s="375"/>
      <c r="B11" s="376"/>
      <c r="C11" s="377"/>
      <c r="D11" s="376"/>
      <c r="E11" s="378"/>
    </row>
    <row r="12" spans="1:7" s="96" customFormat="1" ht="36" customHeight="1">
      <c r="A12" s="375"/>
      <c r="B12" s="376"/>
      <c r="C12" s="377"/>
      <c r="D12" s="376"/>
      <c r="E12" s="379"/>
    </row>
    <row r="13" spans="1:7" s="96" customFormat="1" ht="24.75" customHeight="1">
      <c r="A13" s="370"/>
      <c r="B13" s="374"/>
      <c r="C13" s="372"/>
      <c r="D13" s="374"/>
      <c r="E13" s="379"/>
    </row>
    <row r="14" spans="1:7" s="96" customFormat="1" ht="64.5" customHeight="1">
      <c r="A14" s="167"/>
      <c r="B14" s="125"/>
      <c r="C14" s="142"/>
      <c r="D14" s="125"/>
      <c r="E14" s="122"/>
    </row>
    <row r="15" spans="1:7" s="96" customFormat="1" ht="30" customHeight="1">
      <c r="A15" s="166"/>
      <c r="B15" s="124"/>
      <c r="C15" s="162"/>
      <c r="D15" s="124"/>
      <c r="E15" s="122"/>
    </row>
    <row r="16" spans="1:7" s="96" customFormat="1" ht="13.5" customHeight="1">
      <c r="A16" s="167"/>
      <c r="B16" s="125"/>
      <c r="C16" s="142"/>
      <c r="D16" s="125"/>
      <c r="E16" s="122"/>
    </row>
    <row r="17" spans="1:5" s="96" customFormat="1" ht="50.25" customHeight="1">
      <c r="A17" s="167"/>
      <c r="B17" s="125"/>
      <c r="C17" s="84"/>
      <c r="D17" s="169"/>
      <c r="E17" s="121"/>
    </row>
    <row r="18" spans="1:5" s="96" customFormat="1" ht="33.75" customHeight="1" thickBot="1">
      <c r="A18" s="168">
        <f>SUM(A8:A17)</f>
        <v>274</v>
      </c>
      <c r="B18" s="126">
        <f>SUM(B8:B17)</f>
        <v>184</v>
      </c>
      <c r="C18" s="226" t="s">
        <v>294</v>
      </c>
      <c r="D18" s="126">
        <f>SUM(D8:D17)</f>
        <v>267</v>
      </c>
      <c r="E18" s="165"/>
    </row>
  </sheetData>
  <mergeCells count="3">
    <mergeCell ref="A1:E1"/>
    <mergeCell ref="A2:E2"/>
    <mergeCell ref="A3:E3"/>
  </mergeCells>
  <phoneticPr fontId="43" type="noConversion"/>
  <pageMargins left="0.59055118110236227" right="0.59055118110236227" top="0.94488188976377963" bottom="0.94488188976377963" header="0.47244094488188981" footer="0.47244094488188981"/>
  <pageSetup paperSize="9" firstPageNumber="17" orientation="portrait" useFirstPageNumber="1" r:id="rId1"/>
  <headerFooter>
    <oddFooter>&amp;C&amp;"Times New Roman,標準"&amp;P</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31"/>
  <sheetViews>
    <sheetView view="pageBreakPreview" topLeftCell="A3" zoomScaleNormal="100" zoomScaleSheetLayoutView="100" workbookViewId="0">
      <selection activeCell="L7" sqref="L7"/>
    </sheetView>
  </sheetViews>
  <sheetFormatPr defaultRowHeight="16.5"/>
  <cols>
    <col min="7" max="7" width="4.75" customWidth="1"/>
    <col min="8" max="8" width="0" hidden="1" customWidth="1"/>
  </cols>
  <sheetData>
    <row r="1" spans="1:9" ht="79.5" customHeight="1">
      <c r="A1" s="695" t="s">
        <v>339</v>
      </c>
      <c r="B1" s="695"/>
      <c r="C1" s="695"/>
      <c r="D1" s="695"/>
      <c r="E1" s="695"/>
      <c r="F1" s="695"/>
      <c r="G1" s="695"/>
      <c r="H1" s="695"/>
      <c r="I1" s="496"/>
    </row>
    <row r="2" spans="1:9" ht="79.5" customHeight="1">
      <c r="A2" s="496"/>
      <c r="B2" s="496"/>
      <c r="C2" s="496"/>
      <c r="D2" s="496"/>
      <c r="E2" s="496"/>
      <c r="F2" s="496"/>
      <c r="G2" s="496"/>
      <c r="H2" s="496"/>
      <c r="I2" s="496"/>
    </row>
    <row r="3" spans="1:9" ht="79.5" customHeight="1">
      <c r="A3" s="496"/>
      <c r="B3" s="496"/>
      <c r="C3" s="496"/>
      <c r="D3" s="496"/>
      <c r="E3" s="496"/>
      <c r="F3" s="496"/>
      <c r="G3" s="496"/>
      <c r="H3" s="496"/>
      <c r="I3" s="496"/>
    </row>
    <row r="4" spans="1:9" ht="79.5" customHeight="1">
      <c r="A4" s="496"/>
      <c r="B4" s="496"/>
      <c r="C4" s="496"/>
      <c r="D4" s="496"/>
      <c r="E4" s="496"/>
      <c r="F4" s="496"/>
      <c r="G4" s="496"/>
      <c r="H4" s="496"/>
      <c r="I4" s="496"/>
    </row>
    <row r="5" spans="1:9" ht="79.5" customHeight="1">
      <c r="A5" s="496"/>
      <c r="B5" s="496"/>
      <c r="C5" s="496"/>
      <c r="D5" s="496"/>
      <c r="E5" s="496"/>
      <c r="F5" s="496"/>
      <c r="G5" s="496"/>
      <c r="H5" s="496"/>
      <c r="I5" s="496"/>
    </row>
    <row r="6" spans="1:9" ht="79.5" customHeight="1">
      <c r="A6" s="496"/>
      <c r="B6" s="496"/>
      <c r="C6" s="496"/>
      <c r="D6" s="496"/>
      <c r="E6" s="496"/>
      <c r="F6" s="496"/>
      <c r="G6" s="496"/>
      <c r="H6" s="496"/>
      <c r="I6" s="496"/>
    </row>
    <row r="7" spans="1:9" ht="79.5" customHeight="1">
      <c r="A7" s="496"/>
      <c r="B7" s="496"/>
      <c r="C7" s="496"/>
      <c r="D7" s="496"/>
      <c r="E7" s="496"/>
      <c r="F7" s="496"/>
      <c r="G7" s="496"/>
      <c r="H7" s="496"/>
      <c r="I7" s="496"/>
    </row>
    <row r="8" spans="1:9" ht="79.5" customHeight="1">
      <c r="A8" s="496"/>
      <c r="B8" s="496"/>
      <c r="C8" s="496"/>
      <c r="D8" s="496"/>
      <c r="E8" s="496"/>
      <c r="F8" s="496"/>
      <c r="G8" s="496"/>
      <c r="H8" s="496"/>
      <c r="I8" s="496"/>
    </row>
    <row r="9" spans="1:9" ht="79.5" customHeight="1">
      <c r="A9" s="496"/>
      <c r="B9" s="496"/>
      <c r="C9" s="496"/>
      <c r="D9" s="496"/>
      <c r="E9" s="496"/>
      <c r="F9" s="496"/>
      <c r="G9" s="496"/>
      <c r="H9" s="496"/>
      <c r="I9" s="496"/>
    </row>
    <row r="31" spans="2:2">
      <c r="B31" s="497"/>
    </row>
  </sheetData>
  <mergeCells count="1">
    <mergeCell ref="A1:H1"/>
  </mergeCells>
  <phoneticPr fontId="43" type="noConversion"/>
  <printOptions horizontalCentered="1" verticalCentered="1"/>
  <pageMargins left="0.59055118110236227" right="0.59055118110236227" top="0.94488188976377963" bottom="0.94488188976377963" header="0.47244094488188981" footer="0.47244094488188981"/>
  <pageSetup paperSize="9" firstPageNumber="18" orientation="portrait" useFirstPageNumber="1" r:id="rId1"/>
  <headerFooter>
    <oddFooter>&amp;C18</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9"/>
  <sheetViews>
    <sheetView view="pageBreakPreview" zoomScaleNormal="100" zoomScaleSheetLayoutView="100" workbookViewId="0">
      <selection activeCell="L7" sqref="L7"/>
    </sheetView>
  </sheetViews>
  <sheetFormatPr defaultRowHeight="16.5"/>
  <cols>
    <col min="6" max="6" width="9" customWidth="1"/>
    <col min="7" max="7" width="4.875" customWidth="1"/>
    <col min="8" max="8" width="0" hidden="1" customWidth="1"/>
  </cols>
  <sheetData>
    <row r="1" spans="1:9" ht="79.5" customHeight="1">
      <c r="A1" s="695" t="s">
        <v>340</v>
      </c>
      <c r="B1" s="695"/>
      <c r="C1" s="695"/>
      <c r="D1" s="695"/>
      <c r="E1" s="695"/>
      <c r="F1" s="695"/>
      <c r="G1" s="695"/>
      <c r="H1" s="695"/>
      <c r="I1" s="496"/>
    </row>
    <row r="2" spans="1:9" ht="79.5" customHeight="1">
      <c r="A2" s="496"/>
      <c r="B2" s="496"/>
      <c r="C2" s="496"/>
      <c r="D2" s="496"/>
      <c r="E2" s="496"/>
      <c r="F2" s="496"/>
      <c r="G2" s="496"/>
      <c r="H2" s="496"/>
      <c r="I2" s="496"/>
    </row>
    <row r="3" spans="1:9" ht="79.5" customHeight="1">
      <c r="A3" s="496"/>
      <c r="B3" s="496"/>
      <c r="C3" s="496"/>
      <c r="D3" s="496"/>
      <c r="E3" s="496"/>
      <c r="F3" s="496"/>
      <c r="G3" s="496"/>
      <c r="H3" s="496"/>
      <c r="I3" s="496"/>
    </row>
    <row r="4" spans="1:9" ht="79.5" customHeight="1">
      <c r="A4" s="496"/>
      <c r="B4" s="496"/>
      <c r="C4" s="496"/>
      <c r="D4" s="496"/>
      <c r="E4" s="496"/>
      <c r="F4" s="496"/>
      <c r="G4" s="496"/>
      <c r="H4" s="496"/>
      <c r="I4" s="496"/>
    </row>
    <row r="5" spans="1:9" ht="79.5" customHeight="1">
      <c r="A5" s="496"/>
      <c r="B5" s="496"/>
      <c r="C5" s="496"/>
      <c r="D5" s="496"/>
      <c r="E5" s="496"/>
      <c r="F5" s="496"/>
      <c r="G5" s="496"/>
      <c r="H5" s="496"/>
      <c r="I5" s="496"/>
    </row>
    <row r="6" spans="1:9" ht="79.5" customHeight="1">
      <c r="A6" s="496"/>
      <c r="B6" s="496"/>
      <c r="C6" s="496"/>
      <c r="D6" s="496"/>
      <c r="E6" s="496"/>
      <c r="F6" s="496"/>
      <c r="G6" s="496"/>
      <c r="H6" s="496"/>
      <c r="I6" s="496"/>
    </row>
    <row r="7" spans="1:9" ht="79.5" customHeight="1">
      <c r="A7" s="496"/>
      <c r="B7" s="496"/>
      <c r="C7" s="496"/>
      <c r="D7" s="496"/>
      <c r="E7" s="496"/>
      <c r="F7" s="496"/>
      <c r="G7" s="496"/>
      <c r="H7" s="496"/>
      <c r="I7" s="496"/>
    </row>
    <row r="8" spans="1:9" ht="79.5" customHeight="1">
      <c r="A8" s="496"/>
      <c r="B8" s="496"/>
      <c r="C8" s="496"/>
      <c r="D8" s="496"/>
      <c r="E8" s="496"/>
      <c r="F8" s="496"/>
      <c r="G8" s="496"/>
      <c r="H8" s="496"/>
      <c r="I8" s="496"/>
    </row>
    <row r="9" spans="1:9" ht="79.5" customHeight="1">
      <c r="A9" s="496"/>
      <c r="B9" s="496"/>
      <c r="C9" s="496"/>
      <c r="D9" s="496"/>
      <c r="E9" s="496"/>
      <c r="F9" s="496"/>
      <c r="G9" s="496"/>
      <c r="H9" s="496"/>
      <c r="I9" s="496"/>
    </row>
  </sheetData>
  <mergeCells count="1">
    <mergeCell ref="A1:H1"/>
  </mergeCells>
  <phoneticPr fontId="43"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I46"/>
  <sheetViews>
    <sheetView view="pageBreakPreview" zoomScaleNormal="100" zoomScaleSheetLayoutView="100" workbookViewId="0">
      <selection activeCell="L7" sqref="L7"/>
    </sheetView>
  </sheetViews>
  <sheetFormatPr defaultRowHeight="16.5"/>
  <sheetData>
    <row r="46" spans="9:9">
      <c r="I46" s="661" t="s">
        <v>463</v>
      </c>
    </row>
  </sheetData>
  <phoneticPr fontId="43"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7"/>
  <sheetViews>
    <sheetView showGridLines="0" view="pageBreakPreview" topLeftCell="A55" zoomScaleNormal="100" zoomScaleSheetLayoutView="100" workbookViewId="0">
      <selection activeCell="L7" sqref="L7"/>
    </sheetView>
  </sheetViews>
  <sheetFormatPr defaultColWidth="12" defaultRowHeight="20.25"/>
  <cols>
    <col min="1" max="1" width="13.75" style="66" customWidth="1"/>
    <col min="2" max="2" width="46.5" style="66" customWidth="1"/>
    <col min="3" max="4" width="13.75" style="66" customWidth="1"/>
    <col min="5" max="5" width="12.625" style="66" customWidth="1"/>
    <col min="6" max="6" width="12" style="587"/>
    <col min="7" max="16384" width="12" style="66"/>
  </cols>
  <sheetData>
    <row r="1" spans="1:7" s="58" customFormat="1" ht="30">
      <c r="A1" s="786" t="s">
        <v>154</v>
      </c>
      <c r="B1" s="787"/>
      <c r="C1" s="787"/>
      <c r="D1" s="787"/>
      <c r="E1" s="787"/>
      <c r="F1" s="587"/>
    </row>
    <row r="2" spans="1:7" s="59" customFormat="1" ht="33.950000000000003" customHeight="1">
      <c r="A2" s="788" t="s">
        <v>153</v>
      </c>
      <c r="B2" s="789"/>
      <c r="C2" s="789"/>
      <c r="D2" s="789"/>
      <c r="E2" s="789"/>
      <c r="F2" s="587"/>
    </row>
    <row r="3" spans="1:7" s="60" customFormat="1" ht="24.75" customHeight="1">
      <c r="A3" s="790" t="s">
        <v>475</v>
      </c>
      <c r="B3" s="791"/>
      <c r="C3" s="791"/>
      <c r="D3" s="791"/>
      <c r="E3" s="791"/>
      <c r="F3" s="587"/>
    </row>
    <row r="4" spans="1:7" s="60" customFormat="1" ht="18.75" customHeight="1" thickBot="1">
      <c r="A4" s="405"/>
      <c r="B4" s="405"/>
      <c r="C4" s="405"/>
      <c r="D4" s="792" t="s">
        <v>0</v>
      </c>
      <c r="E4" s="792"/>
      <c r="F4" s="587"/>
    </row>
    <row r="5" spans="1:7" s="61" customFormat="1" ht="36" customHeight="1">
      <c r="A5" s="480" t="s">
        <v>408</v>
      </c>
      <c r="B5" s="481" t="s">
        <v>80</v>
      </c>
      <c r="C5" s="482" t="s">
        <v>409</v>
      </c>
      <c r="D5" s="482" t="s">
        <v>410</v>
      </c>
      <c r="E5" s="483" t="s">
        <v>81</v>
      </c>
      <c r="F5" s="586"/>
    </row>
    <row r="6" spans="1:7" s="64" customFormat="1" ht="10.5" customHeight="1">
      <c r="A6" s="62"/>
      <c r="B6" s="63"/>
      <c r="C6" s="247"/>
      <c r="D6" s="247"/>
      <c r="E6" s="248"/>
      <c r="F6" s="587"/>
    </row>
    <row r="7" spans="1:7" s="64" customFormat="1" ht="19.5" customHeight="1">
      <c r="A7" s="539">
        <f>A8+A25+A33+A43+A46+1</f>
        <v>15364627</v>
      </c>
      <c r="B7" s="237" t="s">
        <v>467</v>
      </c>
      <c r="C7" s="249">
        <f>C8+C25+C33+C43+C46</f>
        <v>16316034</v>
      </c>
      <c r="D7" s="249">
        <f>D8+D25+D33+D43+D46</f>
        <v>15799676</v>
      </c>
      <c r="E7" s="250">
        <f>C7-D7</f>
        <v>516358</v>
      </c>
      <c r="F7" s="587"/>
    </row>
    <row r="8" spans="1:7" s="64" customFormat="1" ht="21" customHeight="1">
      <c r="A8" s="547">
        <f>A9+A11+A17+A23</f>
        <v>5808280</v>
      </c>
      <c r="B8" s="238" t="s">
        <v>75</v>
      </c>
      <c r="C8" s="251">
        <f>C9+C11+C17+C23</f>
        <v>5519954</v>
      </c>
      <c r="D8" s="251">
        <f>D9+D11+D17+D23</f>
        <v>5325212</v>
      </c>
      <c r="E8" s="420">
        <f t="shared" ref="E8:E73" si="0">C8-D8</f>
        <v>194742</v>
      </c>
      <c r="F8" s="587"/>
    </row>
    <row r="9" spans="1:7" s="64" customFormat="1" ht="19.5" customHeight="1">
      <c r="A9" s="540">
        <f>A10</f>
        <v>772541</v>
      </c>
      <c r="B9" s="239" t="s">
        <v>111</v>
      </c>
      <c r="C9" s="252">
        <f>C10</f>
        <v>762689</v>
      </c>
      <c r="D9" s="252">
        <f>D10</f>
        <v>763049</v>
      </c>
      <c r="E9" s="421">
        <f t="shared" si="0"/>
        <v>-360</v>
      </c>
      <c r="F9" s="587"/>
    </row>
    <row r="10" spans="1:7" s="64" customFormat="1" ht="19.5" customHeight="1">
      <c r="A10" s="540">
        <v>772541</v>
      </c>
      <c r="B10" s="239" t="s">
        <v>112</v>
      </c>
      <c r="C10" s="252">
        <v>762689</v>
      </c>
      <c r="D10" s="252">
        <v>763049</v>
      </c>
      <c r="E10" s="253">
        <f t="shared" si="0"/>
        <v>-360</v>
      </c>
      <c r="F10" s="587"/>
      <c r="G10" s="500"/>
    </row>
    <row r="11" spans="1:7" s="64" customFormat="1" ht="19.5" customHeight="1">
      <c r="A11" s="540">
        <f>A12+A13+A15+A16</f>
        <v>4756099</v>
      </c>
      <c r="B11" s="239" t="s">
        <v>329</v>
      </c>
      <c r="C11" s="252">
        <f>C12+C13+C15+C16</f>
        <v>4515129</v>
      </c>
      <c r="D11" s="252">
        <f t="shared" ref="D11:E11" si="1">D12+D13+D15+D16</f>
        <v>4333650</v>
      </c>
      <c r="E11" s="253">
        <f t="shared" si="1"/>
        <v>181479</v>
      </c>
      <c r="F11" s="587"/>
    </row>
    <row r="12" spans="1:7" s="64" customFormat="1" ht="19.5" customHeight="1">
      <c r="A12" s="540">
        <v>1744234</v>
      </c>
      <c r="B12" s="240" t="s">
        <v>323</v>
      </c>
      <c r="C12" s="252">
        <v>1714454</v>
      </c>
      <c r="D12" s="252">
        <v>1546995</v>
      </c>
      <c r="E12" s="253">
        <f t="shared" si="0"/>
        <v>167459</v>
      </c>
      <c r="F12" s="602"/>
      <c r="G12" s="598"/>
    </row>
    <row r="13" spans="1:7" s="64" customFormat="1" ht="19.5" customHeight="1">
      <c r="A13" s="540">
        <v>1051305</v>
      </c>
      <c r="B13" s="239" t="s">
        <v>197</v>
      </c>
      <c r="C13" s="252">
        <v>1051305</v>
      </c>
      <c r="D13" s="252">
        <v>1051305</v>
      </c>
      <c r="E13" s="318">
        <f t="shared" si="0"/>
        <v>0</v>
      </c>
      <c r="F13" s="602"/>
      <c r="G13" s="598"/>
    </row>
    <row r="14" spans="1:7" s="64" customFormat="1" ht="19.5" customHeight="1">
      <c r="A14" s="540"/>
      <c r="B14" s="240" t="s">
        <v>198</v>
      </c>
      <c r="C14" s="252"/>
      <c r="D14" s="252"/>
      <c r="E14" s="318"/>
      <c r="F14" s="602"/>
      <c r="G14" s="598"/>
    </row>
    <row r="15" spans="1:7" s="64" customFormat="1" ht="19.5" customHeight="1">
      <c r="A15" s="540">
        <v>200000</v>
      </c>
      <c r="B15" s="240" t="s">
        <v>480</v>
      </c>
      <c r="C15" s="252">
        <v>200000</v>
      </c>
      <c r="D15" s="252">
        <v>200000</v>
      </c>
      <c r="E15" s="318">
        <f t="shared" si="0"/>
        <v>0</v>
      </c>
      <c r="F15" s="602"/>
      <c r="G15" s="598"/>
    </row>
    <row r="16" spans="1:7" s="64" customFormat="1" ht="19.5" customHeight="1">
      <c r="A16" s="540">
        <v>1760560</v>
      </c>
      <c r="B16" s="279" t="s">
        <v>203</v>
      </c>
      <c r="C16" s="259">
        <v>1549370</v>
      </c>
      <c r="D16" s="252">
        <v>1535350</v>
      </c>
      <c r="E16" s="253">
        <f t="shared" si="0"/>
        <v>14020</v>
      </c>
      <c r="F16" s="602"/>
      <c r="G16" s="598"/>
    </row>
    <row r="17" spans="1:7" s="64" customFormat="1" ht="19.5" customHeight="1">
      <c r="A17" s="540">
        <f>A20+A21+A22+A18+A19</f>
        <v>279640</v>
      </c>
      <c r="B17" s="239" t="s">
        <v>330</v>
      </c>
      <c r="C17" s="252">
        <f>C20+C21+C22+C18+C19</f>
        <v>242136</v>
      </c>
      <c r="D17" s="252">
        <f t="shared" ref="D17:E17" si="2">D20+D21+D22+D18+D19</f>
        <v>228513</v>
      </c>
      <c r="E17" s="253">
        <f t="shared" si="2"/>
        <v>13623</v>
      </c>
      <c r="F17" s="602"/>
      <c r="G17" s="598"/>
    </row>
    <row r="18" spans="1:7" s="64" customFormat="1" ht="19.5" hidden="1" customHeight="1">
      <c r="A18" s="544">
        <v>0</v>
      </c>
      <c r="B18" s="261" t="s">
        <v>161</v>
      </c>
      <c r="C18" s="319">
        <v>0</v>
      </c>
      <c r="D18" s="320">
        <v>0</v>
      </c>
      <c r="E18" s="318">
        <f t="shared" si="0"/>
        <v>0</v>
      </c>
      <c r="F18" s="602"/>
      <c r="G18" s="598"/>
    </row>
    <row r="19" spans="1:7" s="64" customFormat="1" ht="19.5" customHeight="1">
      <c r="A19" s="540">
        <v>5473</v>
      </c>
      <c r="B19" s="261" t="s">
        <v>481</v>
      </c>
      <c r="C19" s="259">
        <v>5473</v>
      </c>
      <c r="D19" s="252">
        <v>5473</v>
      </c>
      <c r="E19" s="318">
        <f t="shared" si="0"/>
        <v>0</v>
      </c>
      <c r="F19" s="602"/>
      <c r="G19" s="598"/>
    </row>
    <row r="20" spans="1:7" s="64" customFormat="1" ht="19.5" customHeight="1">
      <c r="A20" s="540">
        <v>131884</v>
      </c>
      <c r="B20" s="261" t="s">
        <v>139</v>
      </c>
      <c r="C20" s="259">
        <v>65075</v>
      </c>
      <c r="D20" s="252">
        <v>61587</v>
      </c>
      <c r="E20" s="253">
        <f t="shared" si="0"/>
        <v>3488</v>
      </c>
      <c r="F20" s="602"/>
      <c r="G20" s="598"/>
    </row>
    <row r="21" spans="1:7" s="64" customFormat="1" ht="19.5" customHeight="1">
      <c r="A21" s="541">
        <v>138508</v>
      </c>
      <c r="B21" s="261" t="s">
        <v>140</v>
      </c>
      <c r="C21" s="259">
        <v>167763</v>
      </c>
      <c r="D21" s="252">
        <v>157658</v>
      </c>
      <c r="E21" s="253">
        <f t="shared" si="0"/>
        <v>10105</v>
      </c>
      <c r="F21" s="602"/>
      <c r="G21" s="598"/>
    </row>
    <row r="22" spans="1:7" s="64" customFormat="1" ht="19.5" customHeight="1">
      <c r="A22" s="540">
        <v>3775</v>
      </c>
      <c r="B22" s="261" t="s">
        <v>141</v>
      </c>
      <c r="C22" s="259">
        <v>3825</v>
      </c>
      <c r="D22" s="252">
        <v>3795</v>
      </c>
      <c r="E22" s="253">
        <f t="shared" si="0"/>
        <v>30</v>
      </c>
      <c r="F22" s="602"/>
      <c r="G22" s="598"/>
    </row>
    <row r="23" spans="1:7" s="64" customFormat="1" ht="19.5" hidden="1" customHeight="1">
      <c r="A23" s="540">
        <f>A24</f>
        <v>0</v>
      </c>
      <c r="B23" s="241" t="s">
        <v>300</v>
      </c>
      <c r="C23" s="319">
        <v>0</v>
      </c>
      <c r="D23" s="319">
        <v>0</v>
      </c>
      <c r="E23" s="484">
        <v>0</v>
      </c>
      <c r="F23" s="602"/>
      <c r="G23" s="598"/>
    </row>
    <row r="24" spans="1:7" s="64" customFormat="1" ht="19.5" hidden="1" customHeight="1">
      <c r="A24" s="540">
        <v>0</v>
      </c>
      <c r="B24" s="279" t="s">
        <v>301</v>
      </c>
      <c r="C24" s="319">
        <v>0</v>
      </c>
      <c r="D24" s="319">
        <v>0</v>
      </c>
      <c r="E24" s="484">
        <v>0</v>
      </c>
      <c r="F24" s="602"/>
      <c r="G24" s="598"/>
    </row>
    <row r="25" spans="1:7" s="64" customFormat="1" ht="20.25" customHeight="1">
      <c r="A25" s="539">
        <f>A26</f>
        <v>9440311</v>
      </c>
      <c r="B25" s="262" t="s">
        <v>468</v>
      </c>
      <c r="C25" s="260">
        <f>C26</f>
        <v>10487977</v>
      </c>
      <c r="D25" s="260">
        <f>D26</f>
        <v>10252753</v>
      </c>
      <c r="E25" s="250">
        <f t="shared" si="0"/>
        <v>235224</v>
      </c>
      <c r="F25" s="602"/>
      <c r="G25" s="598"/>
    </row>
    <row r="26" spans="1:7" s="64" customFormat="1" ht="19.5" customHeight="1">
      <c r="A26" s="540">
        <f>A31+A27+A32+A29</f>
        <v>9440311</v>
      </c>
      <c r="B26" s="261" t="s">
        <v>199</v>
      </c>
      <c r="C26" s="259">
        <f>C31+C27+C32+C29</f>
        <v>10487977</v>
      </c>
      <c r="D26" s="259">
        <f>D31+D27+D32+D29</f>
        <v>10252753</v>
      </c>
      <c r="E26" s="253">
        <f t="shared" si="0"/>
        <v>235224</v>
      </c>
      <c r="F26" s="602"/>
      <c r="G26" s="598"/>
    </row>
    <row r="27" spans="1:7" s="64" customFormat="1" ht="19.5" hidden="1" customHeight="1">
      <c r="A27" s="540"/>
      <c r="B27" s="261" t="s">
        <v>215</v>
      </c>
      <c r="C27" s="259"/>
      <c r="D27" s="252"/>
      <c r="E27" s="318">
        <f t="shared" si="0"/>
        <v>0</v>
      </c>
      <c r="F27" s="602"/>
      <c r="G27" s="598"/>
    </row>
    <row r="28" spans="1:7" s="64" customFormat="1" ht="19.5" hidden="1" customHeight="1">
      <c r="A28" s="540"/>
      <c r="B28" s="333" t="s">
        <v>216</v>
      </c>
      <c r="C28" s="252"/>
      <c r="D28" s="252"/>
      <c r="E28" s="253"/>
      <c r="F28" s="602"/>
      <c r="G28" s="598"/>
    </row>
    <row r="29" spans="1:7" s="64" customFormat="1" ht="19.5" hidden="1" customHeight="1">
      <c r="A29" s="540"/>
      <c r="B29" s="239" t="s">
        <v>197</v>
      </c>
      <c r="C29" s="252"/>
      <c r="D29" s="252"/>
      <c r="E29" s="318">
        <f>C29-D29</f>
        <v>0</v>
      </c>
      <c r="F29" s="602"/>
      <c r="G29" s="598"/>
    </row>
    <row r="30" spans="1:7" s="64" customFormat="1" ht="19.5" hidden="1" customHeight="1">
      <c r="A30" s="540"/>
      <c r="B30" s="240" t="s">
        <v>232</v>
      </c>
      <c r="C30" s="252"/>
      <c r="D30" s="252"/>
      <c r="E30" s="253"/>
      <c r="F30" s="602"/>
      <c r="G30" s="598"/>
    </row>
    <row r="31" spans="1:7" s="64" customFormat="1" ht="19.5" customHeight="1">
      <c r="A31" s="540">
        <v>6141921</v>
      </c>
      <c r="B31" s="239" t="s">
        <v>482</v>
      </c>
      <c r="C31" s="252">
        <v>7585247</v>
      </c>
      <c r="D31" s="252">
        <v>7376283</v>
      </c>
      <c r="E31" s="253">
        <f t="shared" si="0"/>
        <v>208964</v>
      </c>
      <c r="F31" s="602"/>
      <c r="G31" s="598"/>
    </row>
    <row r="32" spans="1:7" s="64" customFormat="1" ht="19.5" customHeight="1">
      <c r="A32" s="540">
        <v>3298390</v>
      </c>
      <c r="B32" s="239" t="s">
        <v>200</v>
      </c>
      <c r="C32" s="252">
        <v>2902730</v>
      </c>
      <c r="D32" s="252">
        <v>2876470</v>
      </c>
      <c r="E32" s="253">
        <f t="shared" si="0"/>
        <v>26260</v>
      </c>
      <c r="F32" s="602"/>
      <c r="G32" s="598"/>
    </row>
    <row r="33" spans="1:12" s="65" customFormat="1" ht="22.5" customHeight="1">
      <c r="A33" s="539">
        <f>A34+A37+A40</f>
        <v>333</v>
      </c>
      <c r="B33" s="238" t="s">
        <v>238</v>
      </c>
      <c r="C33" s="251">
        <f>C34+C37+C40</f>
        <v>306</v>
      </c>
      <c r="D33" s="251">
        <f>D34+D37+D40</f>
        <v>386</v>
      </c>
      <c r="E33" s="250">
        <f t="shared" si="0"/>
        <v>-80</v>
      </c>
      <c r="F33" s="597"/>
      <c r="G33" s="596"/>
    </row>
    <row r="34" spans="1:12" s="64" customFormat="1" ht="19.5" customHeight="1">
      <c r="A34" s="540">
        <f>A35-A36</f>
        <v>268</v>
      </c>
      <c r="B34" s="239" t="s">
        <v>113</v>
      </c>
      <c r="C34" s="252">
        <f>C35-C36</f>
        <v>259</v>
      </c>
      <c r="D34" s="252">
        <f>D35-D36</f>
        <v>330</v>
      </c>
      <c r="E34" s="253">
        <f t="shared" si="0"/>
        <v>-71</v>
      </c>
      <c r="F34" s="602"/>
      <c r="G34" s="598"/>
    </row>
    <row r="35" spans="1:12" s="64" customFormat="1" ht="19.5" customHeight="1">
      <c r="A35" s="540">
        <v>485</v>
      </c>
      <c r="B35" s="239" t="s">
        <v>114</v>
      </c>
      <c r="C35" s="252">
        <v>530</v>
      </c>
      <c r="D35" s="252">
        <v>502</v>
      </c>
      <c r="E35" s="253">
        <f t="shared" si="0"/>
        <v>28</v>
      </c>
      <c r="F35" s="602"/>
      <c r="G35" s="598"/>
    </row>
    <row r="36" spans="1:12" s="64" customFormat="1" ht="19.5" customHeight="1">
      <c r="A36" s="540">
        <v>217</v>
      </c>
      <c r="B36" s="239" t="s">
        <v>115</v>
      </c>
      <c r="C36" s="252">
        <v>271</v>
      </c>
      <c r="D36" s="252">
        <v>172</v>
      </c>
      <c r="E36" s="253">
        <f t="shared" si="0"/>
        <v>99</v>
      </c>
      <c r="F36" s="587"/>
    </row>
    <row r="37" spans="1:12" s="218" customFormat="1" ht="19.5" customHeight="1">
      <c r="A37" s="545">
        <v>0</v>
      </c>
      <c r="B37" s="241" t="s">
        <v>116</v>
      </c>
      <c r="C37" s="319">
        <v>0</v>
      </c>
      <c r="D37" s="320">
        <f>D38-D39</f>
        <v>0</v>
      </c>
      <c r="E37" s="318">
        <f t="shared" si="0"/>
        <v>0</v>
      </c>
      <c r="F37" s="592"/>
    </row>
    <row r="38" spans="1:12" s="218" customFormat="1" ht="19.5" customHeight="1">
      <c r="A38" s="540">
        <v>528</v>
      </c>
      <c r="B38" s="241" t="s">
        <v>334</v>
      </c>
      <c r="C38" s="252">
        <v>528</v>
      </c>
      <c r="D38" s="252">
        <v>528</v>
      </c>
      <c r="E38" s="318">
        <f t="shared" si="0"/>
        <v>0</v>
      </c>
      <c r="F38" s="592"/>
    </row>
    <row r="39" spans="1:12" s="64" customFormat="1" ht="19.5" customHeight="1">
      <c r="A39" s="540">
        <v>528</v>
      </c>
      <c r="B39" s="242" t="s">
        <v>117</v>
      </c>
      <c r="C39" s="254">
        <v>528</v>
      </c>
      <c r="D39" s="254">
        <v>528</v>
      </c>
      <c r="E39" s="318">
        <f t="shared" si="0"/>
        <v>0</v>
      </c>
      <c r="F39" s="587"/>
    </row>
    <row r="40" spans="1:12" s="64" customFormat="1" ht="19.5" customHeight="1">
      <c r="A40" s="540">
        <f>A41-A42</f>
        <v>65</v>
      </c>
      <c r="B40" s="241" t="s">
        <v>76</v>
      </c>
      <c r="C40" s="254">
        <f>C41-C42</f>
        <v>47</v>
      </c>
      <c r="D40" s="254">
        <f>D41-D42</f>
        <v>56</v>
      </c>
      <c r="E40" s="253">
        <f t="shared" si="0"/>
        <v>-9</v>
      </c>
      <c r="F40" s="587"/>
    </row>
    <row r="41" spans="1:12" s="64" customFormat="1" ht="19.5" customHeight="1">
      <c r="A41" s="540">
        <v>106</v>
      </c>
      <c r="B41" s="242" t="s">
        <v>118</v>
      </c>
      <c r="C41" s="254">
        <v>106</v>
      </c>
      <c r="D41" s="254">
        <v>106</v>
      </c>
      <c r="E41" s="318">
        <f t="shared" si="0"/>
        <v>0</v>
      </c>
      <c r="F41" s="587"/>
    </row>
    <row r="42" spans="1:12" s="64" customFormat="1" ht="19.5">
      <c r="A42" s="540">
        <v>41</v>
      </c>
      <c r="B42" s="242" t="s">
        <v>466</v>
      </c>
      <c r="C42" s="254">
        <v>59</v>
      </c>
      <c r="D42" s="254">
        <v>50</v>
      </c>
      <c r="E42" s="253">
        <f t="shared" si="0"/>
        <v>9</v>
      </c>
      <c r="F42" s="587"/>
    </row>
    <row r="43" spans="1:12" s="219" customFormat="1" ht="22.5" customHeight="1">
      <c r="A43" s="543">
        <f>A44</f>
        <v>2364</v>
      </c>
      <c r="B43" s="494" t="s">
        <v>328</v>
      </c>
      <c r="C43" s="255">
        <f>C44</f>
        <v>1076</v>
      </c>
      <c r="D43" s="255">
        <f>D44</f>
        <v>1569</v>
      </c>
      <c r="E43" s="256">
        <f t="shared" si="0"/>
        <v>-493</v>
      </c>
      <c r="F43" s="589"/>
    </row>
    <row r="44" spans="1:12" s="64" customFormat="1" ht="19.5" customHeight="1">
      <c r="A44" s="540">
        <f>A45</f>
        <v>2364</v>
      </c>
      <c r="B44" s="241" t="s">
        <v>119</v>
      </c>
      <c r="C44" s="254">
        <f>C45</f>
        <v>1076</v>
      </c>
      <c r="D44" s="254">
        <f>D45</f>
        <v>1569</v>
      </c>
      <c r="E44" s="253">
        <f t="shared" si="0"/>
        <v>-493</v>
      </c>
      <c r="F44" s="602"/>
      <c r="G44" s="598"/>
    </row>
    <row r="45" spans="1:12" s="64" customFormat="1" ht="62.25" customHeight="1" thickBot="1">
      <c r="A45" s="548">
        <v>2364</v>
      </c>
      <c r="B45" s="492" t="s">
        <v>465</v>
      </c>
      <c r="C45" s="493">
        <v>1076</v>
      </c>
      <c r="D45" s="493">
        <v>1569</v>
      </c>
      <c r="E45" s="495">
        <f t="shared" si="0"/>
        <v>-493</v>
      </c>
      <c r="F45" s="602"/>
      <c r="G45" s="598"/>
    </row>
    <row r="46" spans="1:12" s="65" customFormat="1" ht="22.5" customHeight="1">
      <c r="A46" s="539">
        <f>A47</f>
        <v>113338</v>
      </c>
      <c r="B46" s="237" t="s">
        <v>120</v>
      </c>
      <c r="C46" s="249">
        <f>C47</f>
        <v>306721</v>
      </c>
      <c r="D46" s="249">
        <f>D47</f>
        <v>219756</v>
      </c>
      <c r="E46" s="250">
        <f t="shared" si="0"/>
        <v>86965</v>
      </c>
      <c r="F46" s="597"/>
      <c r="G46" s="596"/>
    </row>
    <row r="47" spans="1:12" s="64" customFormat="1" ht="19.5" customHeight="1">
      <c r="A47" s="540">
        <f>A48-A49+A50-A51+A52-A53+A54-A55</f>
        <v>113338</v>
      </c>
      <c r="B47" s="239" t="s">
        <v>227</v>
      </c>
      <c r="C47" s="254">
        <f>C48-C49+C50-C51+C52-C53+C54-C55</f>
        <v>306721</v>
      </c>
      <c r="D47" s="254">
        <f>D48-D49+D50-D51+D52-D53+D54-D55</f>
        <v>219756</v>
      </c>
      <c r="E47" s="253">
        <f t="shared" si="0"/>
        <v>86965</v>
      </c>
      <c r="F47" s="602"/>
      <c r="G47" s="598"/>
      <c r="H47" s="65"/>
      <c r="I47" s="65"/>
      <c r="J47" s="65"/>
      <c r="K47" s="65"/>
      <c r="L47" s="65"/>
    </row>
    <row r="48" spans="1:12" s="64" customFormat="1" ht="19.5" customHeight="1">
      <c r="A48" s="540">
        <v>6400</v>
      </c>
      <c r="B48" s="242" t="s">
        <v>121</v>
      </c>
      <c r="C48" s="254">
        <v>7030</v>
      </c>
      <c r="D48" s="254">
        <v>6708</v>
      </c>
      <c r="E48" s="253">
        <f t="shared" si="0"/>
        <v>322</v>
      </c>
      <c r="F48" s="602"/>
      <c r="G48" s="598"/>
      <c r="H48" s="65"/>
      <c r="I48" s="65"/>
      <c r="J48" s="65"/>
      <c r="K48" s="65"/>
      <c r="L48" s="65"/>
    </row>
    <row r="49" spans="1:12" s="64" customFormat="1" ht="19.5" customHeight="1">
      <c r="A49" s="540">
        <v>2309</v>
      </c>
      <c r="B49" s="242" t="s">
        <v>228</v>
      </c>
      <c r="C49" s="254">
        <v>2537</v>
      </c>
      <c r="D49" s="254">
        <v>2422</v>
      </c>
      <c r="E49" s="253">
        <f>C49-D49</f>
        <v>115</v>
      </c>
      <c r="F49" s="602"/>
      <c r="G49" s="598"/>
      <c r="H49" s="65"/>
      <c r="I49" s="65"/>
      <c r="J49" s="65"/>
      <c r="K49" s="65"/>
      <c r="L49" s="65"/>
    </row>
    <row r="50" spans="1:12" s="64" customFormat="1" ht="19.5" customHeight="1">
      <c r="A50" s="540">
        <v>1272694</v>
      </c>
      <c r="B50" s="242" t="s">
        <v>225</v>
      </c>
      <c r="C50" s="254">
        <v>1737613</v>
      </c>
      <c r="D50" s="254">
        <v>1543126</v>
      </c>
      <c r="E50" s="253">
        <f t="shared" si="0"/>
        <v>194487</v>
      </c>
      <c r="F50" s="602"/>
      <c r="G50" s="598"/>
      <c r="H50" s="65"/>
      <c r="I50" s="65"/>
      <c r="J50" s="65"/>
      <c r="K50" s="65"/>
      <c r="L50" s="65"/>
    </row>
    <row r="51" spans="1:12" s="64" customFormat="1" ht="19.5" customHeight="1">
      <c r="A51" s="540">
        <v>1221787</v>
      </c>
      <c r="B51" s="242" t="s">
        <v>122</v>
      </c>
      <c r="C51" s="254">
        <v>1597561</v>
      </c>
      <c r="D51" s="254">
        <v>1443440</v>
      </c>
      <c r="E51" s="253">
        <f>C51-D51</f>
        <v>154121</v>
      </c>
      <c r="F51" s="602"/>
      <c r="G51" s="598"/>
      <c r="H51" s="65"/>
      <c r="I51" s="65"/>
      <c r="J51" s="65"/>
      <c r="K51" s="65"/>
      <c r="L51" s="65"/>
    </row>
    <row r="52" spans="1:12" s="64" customFormat="1" ht="19.5" customHeight="1">
      <c r="A52" s="540">
        <v>28789</v>
      </c>
      <c r="B52" s="242" t="s">
        <v>226</v>
      </c>
      <c r="C52" s="254">
        <v>36542</v>
      </c>
      <c r="D52" s="254">
        <v>35100</v>
      </c>
      <c r="E52" s="253">
        <f>C52-D52</f>
        <v>1442</v>
      </c>
      <c r="F52" s="602"/>
      <c r="G52" s="598"/>
      <c r="H52" s="65"/>
      <c r="I52" s="65"/>
      <c r="J52" s="65"/>
      <c r="K52" s="65"/>
      <c r="L52" s="65"/>
    </row>
    <row r="53" spans="1:12" s="64" customFormat="1" ht="19.5" customHeight="1">
      <c r="A53" s="540">
        <v>27637</v>
      </c>
      <c r="B53" s="242" t="s">
        <v>144</v>
      </c>
      <c r="C53" s="254">
        <v>35300</v>
      </c>
      <c r="D53" s="254">
        <v>33907</v>
      </c>
      <c r="E53" s="253">
        <f>C53-D53</f>
        <v>1393</v>
      </c>
      <c r="F53" s="587"/>
      <c r="H53" s="65"/>
      <c r="I53" s="65"/>
      <c r="J53" s="65"/>
      <c r="K53" s="65"/>
      <c r="L53" s="65"/>
    </row>
    <row r="54" spans="1:12" s="64" customFormat="1" ht="19.5" customHeight="1">
      <c r="A54" s="540">
        <v>1429710</v>
      </c>
      <c r="B54" s="242" t="s">
        <v>142</v>
      </c>
      <c r="C54" s="254">
        <v>1996699</v>
      </c>
      <c r="D54" s="254">
        <v>1773857</v>
      </c>
      <c r="E54" s="253">
        <f>C54-D54</f>
        <v>222842</v>
      </c>
      <c r="F54" s="587"/>
      <c r="H54" s="65"/>
      <c r="I54" s="65"/>
      <c r="J54" s="65"/>
      <c r="K54" s="65"/>
      <c r="L54" s="65"/>
    </row>
    <row r="55" spans="1:12" s="64" customFormat="1" ht="19.5" customHeight="1">
      <c r="A55" s="540">
        <v>1372522</v>
      </c>
      <c r="B55" s="242" t="s">
        <v>143</v>
      </c>
      <c r="C55" s="254">
        <v>1835765</v>
      </c>
      <c r="D55" s="254">
        <v>1659266</v>
      </c>
      <c r="E55" s="253">
        <f t="shared" si="0"/>
        <v>176499</v>
      </c>
      <c r="F55" s="587"/>
    </row>
    <row r="56" spans="1:12" s="64" customFormat="1" ht="19.5" customHeight="1">
      <c r="A56" s="540"/>
      <c r="B56" s="242"/>
      <c r="C56" s="254"/>
      <c r="D56" s="254"/>
      <c r="E56" s="253"/>
      <c r="F56" s="587"/>
    </row>
    <row r="57" spans="1:12" s="269" customFormat="1" ht="19.5" customHeight="1">
      <c r="A57" s="543">
        <f>A7</f>
        <v>15364627</v>
      </c>
      <c r="B57" s="268" t="s">
        <v>123</v>
      </c>
      <c r="C57" s="255">
        <f>C7</f>
        <v>16316034</v>
      </c>
      <c r="D57" s="255">
        <f>D7</f>
        <v>15799676</v>
      </c>
      <c r="E57" s="256">
        <f t="shared" si="0"/>
        <v>516358</v>
      </c>
      <c r="F57" s="590"/>
    </row>
    <row r="58" spans="1:12" s="269" customFormat="1" ht="19.5" customHeight="1">
      <c r="A58" s="542"/>
      <c r="B58" s="268"/>
      <c r="C58" s="255"/>
      <c r="D58" s="255"/>
      <c r="E58" s="256"/>
      <c r="F58" s="590"/>
    </row>
    <row r="59" spans="1:12" s="219" customFormat="1" ht="19.5" customHeight="1">
      <c r="A59" s="542">
        <f>A60</f>
        <v>4491</v>
      </c>
      <c r="B59" s="243" t="s">
        <v>469</v>
      </c>
      <c r="C59" s="255">
        <f>C60</f>
        <v>4523</v>
      </c>
      <c r="D59" s="255">
        <f>D60</f>
        <v>4506</v>
      </c>
      <c r="E59" s="256">
        <f t="shared" si="0"/>
        <v>17</v>
      </c>
      <c r="F59" s="589"/>
    </row>
    <row r="60" spans="1:12" s="65" customFormat="1" ht="19.5" customHeight="1">
      <c r="A60" s="539">
        <f>A61+A66</f>
        <v>4491</v>
      </c>
      <c r="B60" s="244" t="s">
        <v>124</v>
      </c>
      <c r="C60" s="249">
        <f>C61+C66</f>
        <v>4523</v>
      </c>
      <c r="D60" s="249">
        <f>D61+D66</f>
        <v>4506</v>
      </c>
      <c r="E60" s="250">
        <f t="shared" si="0"/>
        <v>17</v>
      </c>
      <c r="F60" s="588"/>
    </row>
    <row r="61" spans="1:12" s="64" customFormat="1" ht="19.5" customHeight="1">
      <c r="A61" s="540">
        <f>A62+A63+A64+A65</f>
        <v>4409</v>
      </c>
      <c r="B61" s="245" t="s">
        <v>125</v>
      </c>
      <c r="C61" s="254">
        <f>C62+C63+C64+C65</f>
        <v>4436</v>
      </c>
      <c r="D61" s="254">
        <f t="shared" ref="D61:E61" si="3">D62+D63+D64+D65</f>
        <v>4421</v>
      </c>
      <c r="E61" s="253">
        <f t="shared" si="3"/>
        <v>15</v>
      </c>
      <c r="F61" s="587"/>
    </row>
    <row r="62" spans="1:12" s="64" customFormat="1" ht="19.5" hidden="1" customHeight="1">
      <c r="A62" s="544">
        <v>0</v>
      </c>
      <c r="B62" s="245" t="s">
        <v>327</v>
      </c>
      <c r="C62" s="566">
        <v>0</v>
      </c>
      <c r="D62" s="566">
        <v>0</v>
      </c>
      <c r="E62" s="318">
        <f t="shared" si="0"/>
        <v>0</v>
      </c>
      <c r="F62" s="587"/>
    </row>
    <row r="63" spans="1:12" s="64" customFormat="1" ht="19.5" hidden="1" customHeight="1">
      <c r="A63" s="540"/>
      <c r="B63" s="245" t="s">
        <v>126</v>
      </c>
      <c r="C63" s="254"/>
      <c r="D63" s="254"/>
      <c r="E63" s="253">
        <f t="shared" si="0"/>
        <v>0</v>
      </c>
      <c r="F63" s="587"/>
    </row>
    <row r="64" spans="1:12" s="64" customFormat="1" ht="19.5" hidden="1" customHeight="1">
      <c r="A64" s="540"/>
      <c r="B64" s="245" t="s">
        <v>127</v>
      </c>
      <c r="C64" s="254"/>
      <c r="D64" s="254"/>
      <c r="E64" s="253">
        <f t="shared" si="0"/>
        <v>0</v>
      </c>
      <c r="F64" s="587"/>
    </row>
    <row r="65" spans="1:6" s="64" customFormat="1" ht="19.5" customHeight="1">
      <c r="A65" s="540">
        <v>4409</v>
      </c>
      <c r="B65" s="245" t="s">
        <v>128</v>
      </c>
      <c r="C65" s="254">
        <v>4436</v>
      </c>
      <c r="D65" s="254">
        <v>4421</v>
      </c>
      <c r="E65" s="253">
        <f t="shared" si="0"/>
        <v>15</v>
      </c>
      <c r="F65" s="587"/>
    </row>
    <row r="66" spans="1:6" s="64" customFormat="1" ht="19.5" customHeight="1">
      <c r="A66" s="540">
        <f>A67</f>
        <v>82</v>
      </c>
      <c r="B66" s="245" t="s">
        <v>129</v>
      </c>
      <c r="C66" s="254">
        <f>C67</f>
        <v>87</v>
      </c>
      <c r="D66" s="254">
        <f>D67</f>
        <v>85</v>
      </c>
      <c r="E66" s="253">
        <f t="shared" si="0"/>
        <v>2</v>
      </c>
      <c r="F66" s="587"/>
    </row>
    <row r="67" spans="1:6" s="64" customFormat="1" ht="19.5" customHeight="1">
      <c r="A67" s="540">
        <v>82</v>
      </c>
      <c r="B67" s="245" t="s">
        <v>130</v>
      </c>
      <c r="C67" s="254">
        <v>87</v>
      </c>
      <c r="D67" s="254">
        <v>85</v>
      </c>
      <c r="E67" s="253">
        <f t="shared" si="0"/>
        <v>2</v>
      </c>
      <c r="F67" s="587"/>
    </row>
    <row r="68" spans="1:6" s="65" customFormat="1" ht="19.5" customHeight="1">
      <c r="A68" s="539">
        <f>A69</f>
        <v>15360136</v>
      </c>
      <c r="B68" s="244" t="s">
        <v>201</v>
      </c>
      <c r="C68" s="249">
        <f t="shared" ref="C68:D70" si="4">C69</f>
        <v>16311511</v>
      </c>
      <c r="D68" s="249">
        <f t="shared" si="4"/>
        <v>15795170</v>
      </c>
      <c r="E68" s="250">
        <f t="shared" si="0"/>
        <v>516341</v>
      </c>
      <c r="F68" s="588"/>
    </row>
    <row r="69" spans="1:6" s="65" customFormat="1" ht="19.5" customHeight="1">
      <c r="A69" s="539">
        <f>A70</f>
        <v>15360136</v>
      </c>
      <c r="B69" s="244" t="s">
        <v>131</v>
      </c>
      <c r="C69" s="249">
        <f t="shared" si="4"/>
        <v>16311511</v>
      </c>
      <c r="D69" s="249">
        <f t="shared" si="4"/>
        <v>15795170</v>
      </c>
      <c r="E69" s="250">
        <f t="shared" si="0"/>
        <v>516341</v>
      </c>
      <c r="F69" s="588"/>
    </row>
    <row r="70" spans="1:6" s="64" customFormat="1" ht="19.5" customHeight="1">
      <c r="A70" s="540">
        <f>A71</f>
        <v>15360136</v>
      </c>
      <c r="B70" s="245" t="s">
        <v>221</v>
      </c>
      <c r="C70" s="254">
        <f t="shared" si="4"/>
        <v>16311511</v>
      </c>
      <c r="D70" s="254">
        <f t="shared" si="4"/>
        <v>15795170</v>
      </c>
      <c r="E70" s="253">
        <f t="shared" si="0"/>
        <v>516341</v>
      </c>
      <c r="F70" s="587"/>
    </row>
    <row r="71" spans="1:6" s="64" customFormat="1" ht="19.5" customHeight="1">
      <c r="A71" s="540">
        <v>15360136</v>
      </c>
      <c r="B71" s="245" t="s">
        <v>222</v>
      </c>
      <c r="C71" s="254">
        <v>16311511</v>
      </c>
      <c r="D71" s="254">
        <v>15795170</v>
      </c>
      <c r="E71" s="253">
        <f>C71-D71</f>
        <v>516341</v>
      </c>
      <c r="F71" s="587"/>
    </row>
    <row r="72" spans="1:6" s="64" customFormat="1" ht="6.75" customHeight="1">
      <c r="A72" s="538"/>
      <c r="B72" s="246"/>
      <c r="C72" s="249"/>
      <c r="D72" s="249"/>
      <c r="E72" s="250"/>
      <c r="F72" s="587"/>
    </row>
    <row r="73" spans="1:6" s="403" customFormat="1" ht="183" customHeight="1" thickBot="1">
      <c r="A73" s="546">
        <f>A59+A68</f>
        <v>15364627</v>
      </c>
      <c r="B73" s="406" t="s">
        <v>202</v>
      </c>
      <c r="C73" s="407">
        <f>C59+C68</f>
        <v>16316034</v>
      </c>
      <c r="D73" s="407">
        <f>D59+D68</f>
        <v>15799676</v>
      </c>
      <c r="E73" s="408">
        <f t="shared" si="0"/>
        <v>516358</v>
      </c>
      <c r="F73" s="591"/>
    </row>
    <row r="74" spans="1:6" ht="13.5" customHeight="1">
      <c r="A74" s="785" t="s">
        <v>488</v>
      </c>
      <c r="B74" s="785"/>
      <c r="C74" s="785"/>
      <c r="D74" s="785"/>
      <c r="E74" s="785"/>
    </row>
    <row r="75" spans="1:6" ht="18" customHeight="1">
      <c r="A75" s="785" t="s">
        <v>489</v>
      </c>
      <c r="B75" s="785"/>
      <c r="C75" s="785"/>
      <c r="D75" s="785"/>
      <c r="E75" s="785"/>
    </row>
    <row r="77" spans="1:6">
      <c r="A77" s="414"/>
      <c r="B77" s="414"/>
      <c r="C77" s="414"/>
      <c r="D77" s="414"/>
      <c r="E77" s="414"/>
    </row>
  </sheetData>
  <mergeCells count="6">
    <mergeCell ref="A75:E75"/>
    <mergeCell ref="A1:E1"/>
    <mergeCell ref="A2:E2"/>
    <mergeCell ref="A3:E3"/>
    <mergeCell ref="D4:E4"/>
    <mergeCell ref="A74:E74"/>
  </mergeCells>
  <phoneticPr fontId="43" type="noConversion"/>
  <printOptions horizontalCentered="1"/>
  <pageMargins left="0.59055118110236227" right="0.59055118110236227" top="0.94488188976377963" bottom="0.94488188976377963" header="0.47244094488188981" footer="0.47244094488188981"/>
  <pageSetup paperSize="9" scale="90" firstPageNumber="19" orientation="portrait" useFirstPageNumber="1" r:id="rId1"/>
  <headerFooter alignWithMargins="0">
    <oddFooter>&amp;C&amp;"Times New Roman,標準"&amp;13&amp;P</oddFooter>
  </headerFooter>
  <rowBreaks count="1" manualBreakCount="1">
    <brk id="45" max="4"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O21"/>
  <sheetViews>
    <sheetView showGridLines="0" view="pageBreakPreview" zoomScaleNormal="100" zoomScaleSheetLayoutView="100" workbookViewId="0">
      <selection activeCell="L7" sqref="L7"/>
    </sheetView>
  </sheetViews>
  <sheetFormatPr defaultColWidth="12" defaultRowHeight="20.25"/>
  <cols>
    <col min="1" max="1" width="28.875" style="199" customWidth="1"/>
    <col min="2" max="2" width="20.5" style="199" customWidth="1"/>
    <col min="3" max="3" width="40.625" style="199" customWidth="1"/>
    <col min="4" max="16384" width="12" style="199"/>
  </cols>
  <sheetData>
    <row r="1" spans="1:15" s="186" customFormat="1" ht="27.75">
      <c r="A1" s="794" t="s">
        <v>47</v>
      </c>
      <c r="B1" s="795"/>
      <c r="C1" s="796"/>
    </row>
    <row r="2" spans="1:15" s="187" customFormat="1" ht="30">
      <c r="A2" s="797" t="s">
        <v>48</v>
      </c>
      <c r="B2" s="797"/>
      <c r="C2" s="798"/>
    </row>
    <row r="3" spans="1:15" s="185" customFormat="1" ht="21">
      <c r="A3" s="799" t="s">
        <v>470</v>
      </c>
      <c r="B3" s="800"/>
      <c r="C3" s="801"/>
    </row>
    <row r="4" spans="1:15" s="185" customFormat="1" ht="19.5" thickBot="1">
      <c r="A4" s="300"/>
      <c r="B4" s="300"/>
      <c r="C4" s="179" t="s">
        <v>49</v>
      </c>
    </row>
    <row r="5" spans="1:15" s="185" customFormat="1" ht="30" customHeight="1">
      <c r="A5" s="301" t="s">
        <v>50</v>
      </c>
      <c r="B5" s="302" t="s">
        <v>51</v>
      </c>
      <c r="C5" s="190" t="s">
        <v>52</v>
      </c>
    </row>
    <row r="6" spans="1:15" s="305" customFormat="1" ht="12" customHeight="1">
      <c r="A6" s="283"/>
      <c r="B6" s="303"/>
      <c r="C6" s="304"/>
    </row>
    <row r="7" spans="1:15" s="307" customFormat="1" ht="36" customHeight="1">
      <c r="A7" s="194" t="s">
        <v>53</v>
      </c>
      <c r="B7" s="306">
        <v>20</v>
      </c>
      <c r="C7" s="802"/>
      <c r="D7" s="595"/>
    </row>
    <row r="8" spans="1:15" s="307" customFormat="1" ht="36" customHeight="1">
      <c r="A8" s="194" t="s">
        <v>159</v>
      </c>
      <c r="B8" s="306">
        <v>1</v>
      </c>
      <c r="C8" s="802"/>
      <c r="D8" s="595"/>
    </row>
    <row r="9" spans="1:15" s="307" customFormat="1" ht="36" customHeight="1">
      <c r="A9" s="194" t="s">
        <v>54</v>
      </c>
      <c r="B9" s="306">
        <v>1</v>
      </c>
      <c r="C9" s="802"/>
    </row>
    <row r="10" spans="1:15" s="305" customFormat="1" ht="36" customHeight="1">
      <c r="A10" s="194"/>
      <c r="B10" s="306"/>
      <c r="C10" s="802"/>
    </row>
    <row r="11" spans="1:15" s="307" customFormat="1" ht="36" customHeight="1">
      <c r="A11" s="308"/>
      <c r="B11" s="309"/>
      <c r="C11" s="802"/>
      <c r="D11" s="305"/>
      <c r="E11" s="305"/>
      <c r="F11" s="305"/>
      <c r="G11" s="305"/>
      <c r="H11" s="305"/>
      <c r="I11" s="305"/>
      <c r="J11" s="305"/>
      <c r="K11" s="305"/>
      <c r="L11" s="305"/>
      <c r="M11" s="305"/>
      <c r="N11" s="305"/>
      <c r="O11" s="305"/>
    </row>
    <row r="12" spans="1:15" s="305" customFormat="1" ht="36" customHeight="1">
      <c r="A12" s="310"/>
      <c r="B12" s="306"/>
      <c r="C12" s="802"/>
    </row>
    <row r="13" spans="1:15" s="305" customFormat="1" ht="33.950000000000003" customHeight="1">
      <c r="A13" s="311"/>
      <c r="B13" s="113"/>
      <c r="C13" s="312"/>
    </row>
    <row r="14" spans="1:15" s="307" customFormat="1" ht="33.950000000000003" customHeight="1">
      <c r="A14" s="197"/>
      <c r="B14" s="113"/>
      <c r="C14" s="313"/>
      <c r="D14" s="305"/>
      <c r="E14" s="305"/>
      <c r="F14" s="305"/>
      <c r="G14" s="305"/>
      <c r="H14" s="305"/>
      <c r="I14" s="305"/>
      <c r="J14" s="305"/>
      <c r="K14" s="305"/>
      <c r="L14" s="305"/>
      <c r="M14" s="305"/>
      <c r="N14" s="305"/>
      <c r="O14" s="305"/>
    </row>
    <row r="15" spans="1:15" s="307" customFormat="1" ht="33.950000000000003" customHeight="1">
      <c r="A15" s="197"/>
      <c r="B15" s="113"/>
      <c r="C15" s="313"/>
      <c r="D15" s="305"/>
      <c r="E15" s="305"/>
      <c r="F15" s="305"/>
      <c r="G15" s="305"/>
      <c r="H15" s="305"/>
      <c r="I15" s="305"/>
      <c r="J15" s="305"/>
      <c r="K15" s="305"/>
      <c r="L15" s="305"/>
      <c r="M15" s="305"/>
      <c r="N15" s="305"/>
      <c r="O15" s="305"/>
    </row>
    <row r="16" spans="1:15" s="307" customFormat="1" ht="43.5" customHeight="1">
      <c r="A16" s="197"/>
      <c r="B16" s="113"/>
      <c r="C16" s="313"/>
      <c r="D16" s="305"/>
      <c r="E16" s="305"/>
      <c r="F16" s="305"/>
      <c r="G16" s="305"/>
      <c r="H16" s="305"/>
      <c r="I16" s="305"/>
      <c r="J16" s="305"/>
      <c r="K16" s="305"/>
      <c r="L16" s="305"/>
      <c r="M16" s="305"/>
      <c r="N16" s="305"/>
      <c r="O16" s="305"/>
    </row>
    <row r="17" spans="1:15" s="305" customFormat="1" ht="47.25" customHeight="1">
      <c r="A17" s="197"/>
      <c r="B17" s="113"/>
      <c r="C17" s="313"/>
      <c r="D17" s="314"/>
      <c r="E17" s="314"/>
      <c r="F17" s="314"/>
      <c r="G17" s="314"/>
      <c r="H17" s="314"/>
      <c r="I17" s="314"/>
      <c r="J17" s="314"/>
      <c r="K17" s="314"/>
      <c r="L17" s="314"/>
      <c r="M17" s="314"/>
      <c r="N17" s="314"/>
      <c r="O17" s="314"/>
    </row>
    <row r="18" spans="1:15" s="305" customFormat="1" ht="89.25" customHeight="1">
      <c r="A18" s="197"/>
      <c r="B18" s="113"/>
      <c r="C18" s="313"/>
      <c r="D18" s="314"/>
      <c r="E18" s="314"/>
      <c r="F18" s="314"/>
      <c r="G18" s="314"/>
      <c r="H18" s="314"/>
      <c r="I18" s="314"/>
      <c r="J18" s="314"/>
      <c r="K18" s="314"/>
      <c r="L18" s="314"/>
      <c r="M18" s="314"/>
      <c r="N18" s="314"/>
      <c r="O18" s="314"/>
    </row>
    <row r="19" spans="1:15" s="305" customFormat="1" ht="60.75" customHeight="1">
      <c r="A19" s="197"/>
      <c r="B19" s="113"/>
      <c r="C19" s="313"/>
      <c r="D19" s="314"/>
      <c r="E19" s="314"/>
      <c r="F19" s="314"/>
      <c r="G19" s="314"/>
      <c r="H19" s="314"/>
      <c r="I19" s="314"/>
      <c r="J19" s="314"/>
      <c r="K19" s="314"/>
      <c r="L19" s="314"/>
      <c r="M19" s="314"/>
      <c r="N19" s="314"/>
      <c r="O19" s="314"/>
    </row>
    <row r="20" spans="1:15" s="305" customFormat="1" ht="29.25" customHeight="1" thickBot="1">
      <c r="A20" s="315" t="s">
        <v>295</v>
      </c>
      <c r="B20" s="316">
        <f>SUM(B7:B9)</f>
        <v>22</v>
      </c>
      <c r="C20" s="317"/>
      <c r="D20" s="314"/>
      <c r="E20" s="314"/>
      <c r="F20" s="314"/>
      <c r="G20" s="314"/>
      <c r="H20" s="314"/>
      <c r="I20" s="314"/>
      <c r="J20" s="314"/>
      <c r="K20" s="314"/>
      <c r="L20" s="314"/>
      <c r="M20" s="314"/>
      <c r="N20" s="314"/>
      <c r="O20" s="314"/>
    </row>
    <row r="21" spans="1:15" ht="18" customHeight="1">
      <c r="A21" s="793" t="s">
        <v>487</v>
      </c>
      <c r="B21" s="793"/>
      <c r="C21" s="793"/>
      <c r="D21" s="314"/>
      <c r="E21" s="314"/>
      <c r="F21" s="314"/>
      <c r="G21" s="314"/>
      <c r="H21" s="314"/>
      <c r="I21" s="314"/>
      <c r="J21" s="314"/>
      <c r="K21" s="314"/>
      <c r="L21" s="314"/>
      <c r="M21" s="314"/>
      <c r="N21" s="314"/>
      <c r="O21" s="314"/>
    </row>
  </sheetData>
  <mergeCells count="5">
    <mergeCell ref="A21:C21"/>
    <mergeCell ref="A1:C1"/>
    <mergeCell ref="A2:C2"/>
    <mergeCell ref="A3:C3"/>
    <mergeCell ref="C7:C12"/>
  </mergeCells>
  <phoneticPr fontId="9"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1"/>
  <headerFooter alignWithMargins="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L15"/>
  <sheetViews>
    <sheetView showGridLines="0" view="pageBreakPreview" topLeftCell="A10" zoomScaleNormal="100" zoomScaleSheetLayoutView="100" workbookViewId="0">
      <selection activeCell="L7" sqref="L7"/>
    </sheetView>
  </sheetViews>
  <sheetFormatPr defaultColWidth="12" defaultRowHeight="20.25"/>
  <cols>
    <col min="1" max="1" width="28.875" style="199" customWidth="1"/>
    <col min="2" max="2" width="20.5" style="199" customWidth="1"/>
    <col min="3" max="3" width="40.875" style="199" customWidth="1"/>
    <col min="4" max="5" width="12" style="593"/>
    <col min="6" max="16384" width="12" style="199"/>
  </cols>
  <sheetData>
    <row r="1" spans="1:12" s="186" customFormat="1" ht="27.75">
      <c r="A1" s="794" t="s">
        <v>47</v>
      </c>
      <c r="B1" s="795"/>
      <c r="C1" s="796"/>
      <c r="D1" s="593"/>
      <c r="E1" s="593"/>
    </row>
    <row r="2" spans="1:12" s="187" customFormat="1" ht="30">
      <c r="A2" s="797" t="s">
        <v>55</v>
      </c>
      <c r="B2" s="797"/>
      <c r="C2" s="798"/>
      <c r="D2" s="593"/>
      <c r="E2" s="593"/>
    </row>
    <row r="3" spans="1:12" s="185" customFormat="1" ht="21">
      <c r="A3" s="799" t="s">
        <v>470</v>
      </c>
      <c r="B3" s="800"/>
      <c r="C3" s="801"/>
      <c r="D3" s="593"/>
      <c r="E3" s="593"/>
    </row>
    <row r="4" spans="1:12" s="185" customFormat="1" ht="19.5" thickBot="1">
      <c r="A4" s="263"/>
      <c r="B4" s="263"/>
      <c r="C4" s="179" t="s">
        <v>0</v>
      </c>
      <c r="D4" s="593"/>
      <c r="E4" s="593"/>
    </row>
    <row r="5" spans="1:12" s="185" customFormat="1" ht="30" customHeight="1">
      <c r="A5" s="188" t="s">
        <v>56</v>
      </c>
      <c r="B5" s="189" t="s">
        <v>57</v>
      </c>
      <c r="C5" s="190" t="s">
        <v>85</v>
      </c>
      <c r="D5" s="595"/>
      <c r="E5" s="595"/>
    </row>
    <row r="6" spans="1:12" s="185" customFormat="1" ht="12" customHeight="1">
      <c r="A6" s="191"/>
      <c r="B6" s="192"/>
      <c r="C6" s="193"/>
      <c r="D6" s="593"/>
      <c r="E6" s="593"/>
    </row>
    <row r="7" spans="1:12" s="196" customFormat="1" ht="40.5" customHeight="1">
      <c r="A7" s="194" t="s">
        <v>58</v>
      </c>
      <c r="B7" s="195">
        <v>16797</v>
      </c>
      <c r="C7" s="198" t="s">
        <v>531</v>
      </c>
      <c r="D7" s="594"/>
      <c r="E7" s="594"/>
    </row>
    <row r="8" spans="1:12" s="196" customFormat="1" ht="34.5" customHeight="1">
      <c r="A8" s="194" t="s">
        <v>493</v>
      </c>
      <c r="B8" s="195">
        <v>493</v>
      </c>
      <c r="C8" s="198" t="s">
        <v>532</v>
      </c>
      <c r="D8" s="594"/>
      <c r="E8" s="594"/>
    </row>
    <row r="9" spans="1:12" s="185" customFormat="1" ht="51.75" customHeight="1">
      <c r="A9" s="194" t="s">
        <v>84</v>
      </c>
      <c r="B9" s="195">
        <v>1136</v>
      </c>
      <c r="C9" s="198" t="s">
        <v>433</v>
      </c>
      <c r="D9" s="593"/>
      <c r="E9" s="593"/>
    </row>
    <row r="10" spans="1:12" s="185" customFormat="1" ht="71.25" customHeight="1">
      <c r="A10" s="194" t="s">
        <v>59</v>
      </c>
      <c r="B10" s="195">
        <v>4398</v>
      </c>
      <c r="C10" s="327" t="s">
        <v>434</v>
      </c>
      <c r="D10" s="593"/>
      <c r="E10" s="593"/>
    </row>
    <row r="11" spans="1:12" s="185" customFormat="1" ht="88.5" customHeight="1">
      <c r="A11" s="194" t="s">
        <v>60</v>
      </c>
      <c r="B11" s="195">
        <v>2281</v>
      </c>
      <c r="C11" s="327" t="s">
        <v>534</v>
      </c>
      <c r="D11" s="593"/>
      <c r="E11" s="593"/>
    </row>
    <row r="12" spans="1:12" s="196" customFormat="1" ht="208.5" customHeight="1">
      <c r="A12" s="194" t="s">
        <v>61</v>
      </c>
      <c r="B12" s="195">
        <v>2328</v>
      </c>
      <c r="C12" s="327" t="s">
        <v>537</v>
      </c>
      <c r="D12" s="593"/>
      <c r="E12" s="593"/>
      <c r="F12" s="185"/>
      <c r="G12" s="185"/>
      <c r="H12" s="185"/>
      <c r="I12" s="185"/>
      <c r="J12" s="185"/>
      <c r="K12" s="185"/>
      <c r="L12" s="185"/>
    </row>
    <row r="13" spans="1:12" s="196" customFormat="1" ht="58.5" customHeight="1">
      <c r="A13" s="194" t="s">
        <v>62</v>
      </c>
      <c r="B13" s="195">
        <v>1</v>
      </c>
      <c r="C13" s="198" t="s">
        <v>546</v>
      </c>
      <c r="D13" s="593"/>
      <c r="E13" s="593"/>
      <c r="F13" s="185"/>
      <c r="G13" s="185"/>
      <c r="H13" s="185"/>
      <c r="I13" s="185"/>
      <c r="J13" s="185"/>
      <c r="K13" s="185"/>
      <c r="L13" s="185"/>
    </row>
    <row r="14" spans="1:12" ht="35.25" customHeight="1" thickBot="1">
      <c r="A14" s="264" t="s">
        <v>295</v>
      </c>
      <c r="B14" s="265">
        <f>SUM(B7:B13)</f>
        <v>27434</v>
      </c>
      <c r="C14" s="266"/>
    </row>
    <row r="15" spans="1:12" ht="17.25" customHeight="1">
      <c r="A15" s="803" t="s">
        <v>486</v>
      </c>
      <c r="B15" s="803"/>
      <c r="C15" s="803"/>
    </row>
  </sheetData>
  <mergeCells count="4">
    <mergeCell ref="A1:C1"/>
    <mergeCell ref="A2:C2"/>
    <mergeCell ref="A3:C3"/>
    <mergeCell ref="A15:C15"/>
  </mergeCells>
  <phoneticPr fontId="8"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showGridLines="0" view="pageBreakPreview" zoomScaleNormal="100" zoomScaleSheetLayoutView="100" workbookViewId="0">
      <selection activeCell="A29" sqref="A29"/>
    </sheetView>
  </sheetViews>
  <sheetFormatPr defaultRowHeight="15.75"/>
  <cols>
    <col min="1" max="1" width="29.125" style="626" customWidth="1"/>
    <col min="2" max="2" width="17.375" style="626" customWidth="1"/>
    <col min="3" max="3" width="43.75" style="626" customWidth="1"/>
    <col min="4" max="5" width="9" style="626"/>
    <col min="6" max="6" width="0" style="626" hidden="1" customWidth="1"/>
    <col min="7" max="16384" width="9" style="626"/>
  </cols>
  <sheetData>
    <row r="1" spans="1:10" ht="27.75" customHeight="1">
      <c r="A1" s="804" t="s">
        <v>399</v>
      </c>
      <c r="B1" s="804"/>
      <c r="C1" s="804"/>
      <c r="D1" s="636"/>
    </row>
    <row r="2" spans="1:10" ht="30" customHeight="1">
      <c r="A2" s="805" t="s">
        <v>398</v>
      </c>
      <c r="B2" s="805"/>
      <c r="C2" s="805"/>
    </row>
    <row r="3" spans="1:10" ht="24.95" customHeight="1">
      <c r="A3" s="806" t="s">
        <v>476</v>
      </c>
      <c r="B3" s="806"/>
      <c r="C3" s="806"/>
    </row>
    <row r="4" spans="1:10" ht="24.95" customHeight="1" thickBot="1">
      <c r="A4" s="625"/>
      <c r="B4" s="179"/>
      <c r="C4" s="179" t="s">
        <v>397</v>
      </c>
    </row>
    <row r="5" spans="1:10" ht="33.75" customHeight="1">
      <c r="A5" s="635" t="s">
        <v>396</v>
      </c>
      <c r="B5" s="644" t="s">
        <v>406</v>
      </c>
      <c r="C5" s="643" t="s">
        <v>395</v>
      </c>
    </row>
    <row r="6" spans="1:10" ht="30" customHeight="1">
      <c r="A6" s="641" t="s">
        <v>404</v>
      </c>
      <c r="B6" s="639">
        <f>B7</f>
        <v>703</v>
      </c>
      <c r="C6" s="666" t="s">
        <v>536</v>
      </c>
    </row>
    <row r="7" spans="1:10" ht="30" customHeight="1">
      <c r="A7" s="642" t="s">
        <v>405</v>
      </c>
      <c r="B7" s="640">
        <v>703</v>
      </c>
      <c r="C7" s="809" t="s">
        <v>494</v>
      </c>
    </row>
    <row r="8" spans="1:10" ht="17.25" customHeight="1">
      <c r="A8" s="642"/>
      <c r="B8" s="640"/>
      <c r="C8" s="810"/>
    </row>
    <row r="9" spans="1:10" ht="29.25" customHeight="1">
      <c r="A9" s="634"/>
      <c r="B9" s="632"/>
      <c r="C9" s="663"/>
      <c r="F9" s="626" t="s">
        <v>394</v>
      </c>
    </row>
    <row r="10" spans="1:10" ht="29.25" customHeight="1">
      <c r="A10" s="630"/>
      <c r="B10" s="632"/>
      <c r="C10" s="663"/>
    </row>
    <row r="11" spans="1:10" ht="29.25" customHeight="1">
      <c r="A11" s="630"/>
      <c r="B11" s="632"/>
      <c r="C11" s="663"/>
    </row>
    <row r="12" spans="1:10" ht="29.25" customHeight="1">
      <c r="A12" s="630"/>
      <c r="B12" s="631"/>
      <c r="C12" s="663"/>
      <c r="J12" s="633"/>
    </row>
    <row r="13" spans="1:10" ht="29.25" customHeight="1">
      <c r="A13" s="630"/>
      <c r="B13" s="629"/>
      <c r="C13" s="663"/>
    </row>
    <row r="14" spans="1:10" ht="29.25" customHeight="1">
      <c r="A14" s="630"/>
      <c r="B14" s="629"/>
      <c r="C14" s="663"/>
    </row>
    <row r="15" spans="1:10" ht="29.25" customHeight="1">
      <c r="A15" s="630"/>
      <c r="B15" s="632"/>
      <c r="C15" s="663"/>
    </row>
    <row r="16" spans="1:10" ht="29.25" customHeight="1">
      <c r="A16" s="630"/>
      <c r="B16" s="631"/>
      <c r="C16" s="663"/>
    </row>
    <row r="17" spans="1:3" ht="29.25" customHeight="1">
      <c r="A17" s="630"/>
      <c r="B17" s="631"/>
      <c r="C17" s="663"/>
    </row>
    <row r="18" spans="1:3" ht="29.25" customHeight="1">
      <c r="A18" s="630"/>
      <c r="B18" s="631"/>
      <c r="C18" s="663"/>
    </row>
    <row r="19" spans="1:3" ht="29.25" customHeight="1">
      <c r="A19" s="630"/>
      <c r="B19" s="631"/>
      <c r="C19" s="663"/>
    </row>
    <row r="20" spans="1:3" ht="29.25" customHeight="1">
      <c r="A20" s="630"/>
      <c r="B20" s="631"/>
      <c r="C20" s="663"/>
    </row>
    <row r="21" spans="1:3" ht="29.25" customHeight="1">
      <c r="A21" s="630"/>
      <c r="B21" s="629"/>
      <c r="C21" s="663"/>
    </row>
    <row r="22" spans="1:3" ht="29.25" customHeight="1">
      <c r="A22" s="630"/>
      <c r="B22" s="629"/>
      <c r="C22" s="663"/>
    </row>
    <row r="23" spans="1:3" ht="33" customHeight="1">
      <c r="A23" s="630"/>
      <c r="B23" s="629"/>
      <c r="C23" s="663"/>
    </row>
    <row r="24" spans="1:3" ht="36" customHeight="1">
      <c r="A24" s="630"/>
      <c r="B24" s="629"/>
      <c r="C24" s="663"/>
    </row>
    <row r="25" spans="1:3" ht="48" customHeight="1" thickBot="1">
      <c r="A25" s="628" t="s">
        <v>393</v>
      </c>
      <c r="B25" s="627">
        <f>B6</f>
        <v>703</v>
      </c>
      <c r="C25" s="664"/>
    </row>
    <row r="26" spans="1:3">
      <c r="A26" s="807"/>
      <c r="B26" s="808"/>
      <c r="C26" s="808"/>
    </row>
    <row r="48" ht="34.5" customHeight="1"/>
    <row r="49" ht="41.25" customHeight="1"/>
  </sheetData>
  <mergeCells count="5">
    <mergeCell ref="A1:C1"/>
    <mergeCell ref="A2:C2"/>
    <mergeCell ref="A3:C3"/>
    <mergeCell ref="A26:C26"/>
    <mergeCell ref="C7:C8"/>
  </mergeCells>
  <phoneticPr fontId="138" type="noConversion"/>
  <printOptions horizontalCentered="1"/>
  <pageMargins left="0.59055118110236227" right="0.59055118110236227" top="0.94488188976377963" bottom="0.94488188976377963" header="0.47244094488188981" footer="0.47244094488188981"/>
  <pageSetup paperSize="9" firstPageNumber="23"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A1:Q29"/>
  <sheetViews>
    <sheetView showGridLines="0" view="pageBreakPreview" zoomScaleNormal="80" zoomScaleSheetLayoutView="100" workbookViewId="0">
      <selection activeCell="L7" sqref="L7"/>
    </sheetView>
  </sheetViews>
  <sheetFormatPr defaultColWidth="12" defaultRowHeight="16.5"/>
  <cols>
    <col min="1" max="1" width="28.875" style="71" customWidth="1"/>
    <col min="2" max="2" width="20.5" style="71" customWidth="1"/>
    <col min="3" max="3" width="40.75" style="185" customWidth="1"/>
    <col min="4" max="4" width="12" style="578"/>
    <col min="5" max="5" width="12" style="616"/>
    <col min="6" max="16384" width="12" style="71"/>
  </cols>
  <sheetData>
    <row r="1" spans="1:17" ht="27.75">
      <c r="A1" s="712" t="s">
        <v>4</v>
      </c>
      <c r="B1" s="713"/>
      <c r="C1" s="713"/>
    </row>
    <row r="2" spans="1:17" ht="30">
      <c r="A2" s="715" t="s">
        <v>214</v>
      </c>
      <c r="B2" s="715"/>
      <c r="C2" s="715"/>
    </row>
    <row r="3" spans="1:17" ht="21">
      <c r="A3" s="736" t="s">
        <v>470</v>
      </c>
      <c r="B3" s="737"/>
      <c r="C3" s="737"/>
    </row>
    <row r="4" spans="1:17" ht="17.25" thickBot="1">
      <c r="C4" s="179" t="s">
        <v>0</v>
      </c>
    </row>
    <row r="5" spans="1:17" s="73" customFormat="1" ht="20.25" customHeight="1">
      <c r="A5" s="814" t="s">
        <v>34</v>
      </c>
      <c r="B5" s="816" t="s">
        <v>160</v>
      </c>
      <c r="C5" s="702" t="s">
        <v>36</v>
      </c>
      <c r="D5" s="599"/>
      <c r="E5" s="599"/>
    </row>
    <row r="6" spans="1:17" s="73" customFormat="1" ht="20.25" customHeight="1">
      <c r="A6" s="815"/>
      <c r="B6" s="817"/>
      <c r="C6" s="703"/>
      <c r="D6" s="585"/>
      <c r="E6" s="617"/>
    </row>
    <row r="7" spans="1:17" ht="10.5" customHeight="1">
      <c r="A7" s="123"/>
      <c r="B7" s="143"/>
      <c r="C7" s="180"/>
    </row>
    <row r="8" spans="1:17" ht="27.75" customHeight="1">
      <c r="A8" s="172" t="s">
        <v>1</v>
      </c>
      <c r="B8" s="82"/>
      <c r="C8" s="181"/>
      <c r="E8" s="618"/>
    </row>
    <row r="9" spans="1:17" ht="27.75" customHeight="1">
      <c r="A9" s="173" t="s">
        <v>30</v>
      </c>
      <c r="B9" s="82">
        <f>SUM(B10:B13)</f>
        <v>3471163</v>
      </c>
      <c r="C9" s="811" t="s">
        <v>229</v>
      </c>
      <c r="E9" s="618"/>
    </row>
    <row r="10" spans="1:17" ht="27.75" customHeight="1">
      <c r="A10" s="177" t="s">
        <v>37</v>
      </c>
      <c r="B10" s="82">
        <v>2537</v>
      </c>
      <c r="C10" s="812"/>
    </row>
    <row r="11" spans="1:17" ht="27.75" customHeight="1">
      <c r="A11" s="177" t="s">
        <v>38</v>
      </c>
      <c r="B11" s="82">
        <v>1597561</v>
      </c>
      <c r="C11" s="812"/>
    </row>
    <row r="12" spans="1:17" ht="27.75" customHeight="1">
      <c r="A12" s="177" t="s">
        <v>137</v>
      </c>
      <c r="B12" s="82">
        <v>35300</v>
      </c>
      <c r="C12" s="812"/>
    </row>
    <row r="13" spans="1:17" ht="27.75" customHeight="1">
      <c r="A13" s="177" t="s">
        <v>136</v>
      </c>
      <c r="B13" s="82">
        <v>1835765</v>
      </c>
      <c r="C13" s="812"/>
      <c r="F13" s="578"/>
    </row>
    <row r="14" spans="1:17" ht="27.75" customHeight="1">
      <c r="A14" s="173" t="s">
        <v>31</v>
      </c>
      <c r="B14" s="82">
        <f>SUM(B15:B18)</f>
        <v>3139035</v>
      </c>
      <c r="C14" s="812"/>
    </row>
    <row r="15" spans="1:17" ht="27.75" customHeight="1">
      <c r="A15" s="177" t="s">
        <v>39</v>
      </c>
      <c r="B15" s="82">
        <v>2422</v>
      </c>
      <c r="C15" s="182"/>
    </row>
    <row r="16" spans="1:17" s="86" customFormat="1" ht="27.75" customHeight="1">
      <c r="A16" s="177" t="s">
        <v>40</v>
      </c>
      <c r="B16" s="82">
        <v>1443440</v>
      </c>
      <c r="C16" s="181"/>
      <c r="D16" s="578"/>
      <c r="E16" s="616"/>
      <c r="F16" s="71"/>
      <c r="G16" s="71"/>
      <c r="H16" s="71"/>
      <c r="I16" s="71"/>
      <c r="J16" s="71"/>
      <c r="K16" s="71"/>
      <c r="L16" s="71"/>
      <c r="M16" s="71"/>
      <c r="N16" s="71"/>
      <c r="O16" s="71"/>
      <c r="P16" s="71"/>
      <c r="Q16" s="71"/>
    </row>
    <row r="17" spans="1:17" s="86" customFormat="1" ht="27.75" customHeight="1">
      <c r="A17" s="177" t="s">
        <v>137</v>
      </c>
      <c r="B17" s="82">
        <v>33907</v>
      </c>
      <c r="C17" s="181"/>
      <c r="D17" s="578"/>
      <c r="E17" s="616"/>
      <c r="F17" s="71"/>
      <c r="G17" s="71"/>
      <c r="H17" s="71"/>
      <c r="I17" s="71"/>
      <c r="J17" s="71"/>
      <c r="K17" s="71"/>
      <c r="L17" s="71"/>
      <c r="M17" s="71"/>
      <c r="N17" s="71"/>
      <c r="O17" s="71"/>
      <c r="P17" s="71"/>
      <c r="Q17" s="71"/>
    </row>
    <row r="18" spans="1:17" s="86" customFormat="1" ht="27.75" customHeight="1">
      <c r="A18" s="177" t="s">
        <v>136</v>
      </c>
      <c r="B18" s="82">
        <v>1659266</v>
      </c>
      <c r="C18" s="181"/>
      <c r="D18" s="578"/>
      <c r="E18" s="616"/>
      <c r="F18" s="71"/>
      <c r="G18" s="71"/>
      <c r="H18" s="71"/>
      <c r="I18" s="71"/>
      <c r="J18" s="71"/>
      <c r="K18" s="71"/>
      <c r="L18" s="71"/>
      <c r="M18" s="71"/>
      <c r="N18" s="71"/>
      <c r="O18" s="71"/>
      <c r="P18" s="71"/>
      <c r="Q18" s="71"/>
    </row>
    <row r="19" spans="1:17" s="86" customFormat="1" ht="27.75" customHeight="1">
      <c r="A19" s="173" t="s">
        <v>41</v>
      </c>
      <c r="B19" s="82">
        <f>SUM(B20:B23)</f>
        <v>253128</v>
      </c>
      <c r="C19" s="181"/>
      <c r="D19" s="578"/>
      <c r="E19" s="616"/>
      <c r="F19" s="71"/>
      <c r="G19" s="71"/>
      <c r="H19" s="71"/>
      <c r="I19" s="71"/>
      <c r="J19" s="71"/>
      <c r="K19" s="71"/>
      <c r="L19" s="71"/>
      <c r="M19" s="71"/>
      <c r="N19" s="71"/>
      <c r="O19" s="71"/>
      <c r="P19" s="71"/>
      <c r="Q19" s="71"/>
    </row>
    <row r="20" spans="1:17" s="86" customFormat="1" ht="27.75" customHeight="1">
      <c r="A20" s="177" t="s">
        <v>42</v>
      </c>
      <c r="B20" s="82">
        <v>767</v>
      </c>
      <c r="C20" s="181"/>
      <c r="D20" s="578"/>
      <c r="E20" s="616"/>
      <c r="F20" s="71"/>
      <c r="G20" s="71"/>
      <c r="H20" s="71"/>
      <c r="I20" s="71"/>
      <c r="J20" s="71"/>
      <c r="K20" s="71"/>
      <c r="L20" s="71"/>
      <c r="M20" s="71"/>
      <c r="N20" s="71"/>
      <c r="O20" s="71"/>
      <c r="P20" s="71"/>
      <c r="Q20" s="71"/>
    </row>
    <row r="21" spans="1:17" ht="27.75" customHeight="1">
      <c r="A21" s="177" t="s">
        <v>43</v>
      </c>
      <c r="B21" s="82">
        <v>110034</v>
      </c>
      <c r="C21" s="181"/>
    </row>
    <row r="22" spans="1:17" ht="27.75" customHeight="1">
      <c r="A22" s="177" t="s">
        <v>137</v>
      </c>
      <c r="B22" s="82">
        <v>5379</v>
      </c>
      <c r="C22" s="181"/>
    </row>
    <row r="23" spans="1:17" ht="27.75" customHeight="1">
      <c r="A23" s="177" t="s">
        <v>136</v>
      </c>
      <c r="B23" s="82">
        <v>136948</v>
      </c>
      <c r="C23" s="181"/>
    </row>
    <row r="24" spans="1:17" ht="27.75" customHeight="1">
      <c r="A24" s="173" t="s">
        <v>44</v>
      </c>
      <c r="B24" s="82">
        <f>SUM(B25:B28)</f>
        <v>585256</v>
      </c>
      <c r="C24" s="183"/>
    </row>
    <row r="25" spans="1:17" ht="27.75" customHeight="1">
      <c r="A25" s="177" t="s">
        <v>45</v>
      </c>
      <c r="B25" s="82">
        <f>B10-B15+B20</f>
        <v>882</v>
      </c>
      <c r="C25" s="813"/>
    </row>
    <row r="26" spans="1:17" s="86" customFormat="1" ht="27.75" customHeight="1">
      <c r="A26" s="177" t="s">
        <v>46</v>
      </c>
      <c r="B26" s="82">
        <f>B11-B16+B21</f>
        <v>264155</v>
      </c>
      <c r="C26" s="813"/>
      <c r="D26" s="578"/>
      <c r="E26" s="616"/>
      <c r="F26" s="71"/>
      <c r="G26" s="71"/>
      <c r="H26" s="71"/>
      <c r="I26" s="71"/>
      <c r="J26" s="71"/>
      <c r="K26" s="71"/>
      <c r="L26" s="71"/>
      <c r="M26" s="71"/>
      <c r="N26" s="71"/>
      <c r="O26" s="71"/>
      <c r="P26" s="71"/>
      <c r="Q26" s="71"/>
    </row>
    <row r="27" spans="1:17" s="86" customFormat="1" ht="27.75" customHeight="1">
      <c r="A27" s="177" t="s">
        <v>137</v>
      </c>
      <c r="B27" s="82">
        <f>B12-B17+B22</f>
        <v>6772</v>
      </c>
      <c r="C27" s="181"/>
      <c r="D27" s="578"/>
      <c r="E27" s="616"/>
      <c r="F27" s="71"/>
      <c r="G27" s="71"/>
      <c r="H27" s="71"/>
      <c r="I27" s="71"/>
      <c r="J27" s="71"/>
      <c r="K27" s="71"/>
      <c r="L27" s="71"/>
      <c r="M27" s="71"/>
      <c r="N27" s="71"/>
      <c r="O27" s="71"/>
      <c r="P27" s="71"/>
      <c r="Q27" s="71"/>
    </row>
    <row r="28" spans="1:17" ht="27.75" customHeight="1">
      <c r="A28" s="177" t="s">
        <v>136</v>
      </c>
      <c r="B28" s="82">
        <f>B13-B18+B23</f>
        <v>313447</v>
      </c>
      <c r="C28" s="181"/>
    </row>
    <row r="29" spans="1:17" ht="15.75" customHeight="1" thickBot="1">
      <c r="A29" s="258"/>
      <c r="B29" s="174"/>
      <c r="C29" s="184"/>
    </row>
  </sheetData>
  <customSheetViews>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9" type="noConversion"/>
  <printOptions horizontalCentered="1"/>
  <pageMargins left="0.59055118110236227" right="0.59055118110236227" top="0.94488188976377963" bottom="0.94488188976377963" header="0.47244094488188981" footer="0.47244094488188981"/>
  <pageSetup paperSize="9" firstPageNumber="24" orientation="portrait" useFirstPageNumber="1" r:id="rId3"/>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1"/>
  <sheetViews>
    <sheetView view="pageBreakPreview" topLeftCell="A31" zoomScaleNormal="100" zoomScaleSheetLayoutView="100" workbookViewId="0">
      <selection activeCell="L7" sqref="L7"/>
    </sheetView>
  </sheetViews>
  <sheetFormatPr defaultColWidth="12" defaultRowHeight="20.25"/>
  <cols>
    <col min="1" max="1" width="17.125" style="199" customWidth="1"/>
    <col min="2" max="2" width="17.125" style="297" customWidth="1"/>
    <col min="3" max="3" width="38.875" style="199" customWidth="1"/>
    <col min="4" max="4" width="17.125" style="199" customWidth="1"/>
    <col min="5" max="238" width="12" style="199"/>
    <col min="239" max="240" width="17.125" style="199" customWidth="1"/>
    <col min="241" max="241" width="38.875" style="199" customWidth="1"/>
    <col min="242" max="242" width="17.125" style="199" customWidth="1"/>
    <col min="243" max="494" width="12" style="199"/>
    <col min="495" max="496" width="17.125" style="199" customWidth="1"/>
    <col min="497" max="497" width="38.875" style="199" customWidth="1"/>
    <col min="498" max="498" width="17.125" style="199" customWidth="1"/>
    <col min="499" max="750" width="12" style="199"/>
    <col min="751" max="752" width="17.125" style="199" customWidth="1"/>
    <col min="753" max="753" width="38.875" style="199" customWidth="1"/>
    <col min="754" max="754" width="17.125" style="199" customWidth="1"/>
    <col min="755" max="1006" width="12" style="199"/>
    <col min="1007" max="1008" width="17.125" style="199" customWidth="1"/>
    <col min="1009" max="1009" width="38.875" style="199" customWidth="1"/>
    <col min="1010" max="1010" width="17.125" style="199" customWidth="1"/>
    <col min="1011" max="1262" width="12" style="199"/>
    <col min="1263" max="1264" width="17.125" style="199" customWidth="1"/>
    <col min="1265" max="1265" width="38.875" style="199" customWidth="1"/>
    <col min="1266" max="1266" width="17.125" style="199" customWidth="1"/>
    <col min="1267" max="1518" width="12" style="199"/>
    <col min="1519" max="1520" width="17.125" style="199" customWidth="1"/>
    <col min="1521" max="1521" width="38.875" style="199" customWidth="1"/>
    <col min="1522" max="1522" width="17.125" style="199" customWidth="1"/>
    <col min="1523" max="1774" width="12" style="199"/>
    <col min="1775" max="1776" width="17.125" style="199" customWidth="1"/>
    <col min="1777" max="1777" width="38.875" style="199" customWidth="1"/>
    <col min="1778" max="1778" width="17.125" style="199" customWidth="1"/>
    <col min="1779" max="2030" width="12" style="199"/>
    <col min="2031" max="2032" width="17.125" style="199" customWidth="1"/>
    <col min="2033" max="2033" width="38.875" style="199" customWidth="1"/>
    <col min="2034" max="2034" width="17.125" style="199" customWidth="1"/>
    <col min="2035" max="2286" width="12" style="199"/>
    <col min="2287" max="2288" width="17.125" style="199" customWidth="1"/>
    <col min="2289" max="2289" width="38.875" style="199" customWidth="1"/>
    <col min="2290" max="2290" width="17.125" style="199" customWidth="1"/>
    <col min="2291" max="2542" width="12" style="199"/>
    <col min="2543" max="2544" width="17.125" style="199" customWidth="1"/>
    <col min="2545" max="2545" width="38.875" style="199" customWidth="1"/>
    <col min="2546" max="2546" width="17.125" style="199" customWidth="1"/>
    <col min="2547" max="2798" width="12" style="199"/>
    <col min="2799" max="2800" width="17.125" style="199" customWidth="1"/>
    <col min="2801" max="2801" width="38.875" style="199" customWidth="1"/>
    <col min="2802" max="2802" width="17.125" style="199" customWidth="1"/>
    <col min="2803" max="3054" width="12" style="199"/>
    <col min="3055" max="3056" width="17.125" style="199" customWidth="1"/>
    <col min="3057" max="3057" width="38.875" style="199" customWidth="1"/>
    <col min="3058" max="3058" width="17.125" style="199" customWidth="1"/>
    <col min="3059" max="3310" width="12" style="199"/>
    <col min="3311" max="3312" width="17.125" style="199" customWidth="1"/>
    <col min="3313" max="3313" width="38.875" style="199" customWidth="1"/>
    <col min="3314" max="3314" width="17.125" style="199" customWidth="1"/>
    <col min="3315" max="3566" width="12" style="199"/>
    <col min="3567" max="3568" width="17.125" style="199" customWidth="1"/>
    <col min="3569" max="3569" width="38.875" style="199" customWidth="1"/>
    <col min="3570" max="3570" width="17.125" style="199" customWidth="1"/>
    <col min="3571" max="3822" width="12" style="199"/>
    <col min="3823" max="3824" width="17.125" style="199" customWidth="1"/>
    <col min="3825" max="3825" width="38.875" style="199" customWidth="1"/>
    <col min="3826" max="3826" width="17.125" style="199" customWidth="1"/>
    <col min="3827" max="4078" width="12" style="199"/>
    <col min="4079" max="4080" width="17.125" style="199" customWidth="1"/>
    <col min="4081" max="4081" width="38.875" style="199" customWidth="1"/>
    <col min="4082" max="4082" width="17.125" style="199" customWidth="1"/>
    <col min="4083" max="4334" width="12" style="199"/>
    <col min="4335" max="4336" width="17.125" style="199" customWidth="1"/>
    <col min="4337" max="4337" width="38.875" style="199" customWidth="1"/>
    <col min="4338" max="4338" width="17.125" style="199" customWidth="1"/>
    <col min="4339" max="4590" width="12" style="199"/>
    <col min="4591" max="4592" width="17.125" style="199" customWidth="1"/>
    <col min="4593" max="4593" width="38.875" style="199" customWidth="1"/>
    <col min="4594" max="4594" width="17.125" style="199" customWidth="1"/>
    <col min="4595" max="4846" width="12" style="199"/>
    <col min="4847" max="4848" width="17.125" style="199" customWidth="1"/>
    <col min="4849" max="4849" width="38.875" style="199" customWidth="1"/>
    <col min="4850" max="4850" width="17.125" style="199" customWidth="1"/>
    <col min="4851" max="5102" width="12" style="199"/>
    <col min="5103" max="5104" width="17.125" style="199" customWidth="1"/>
    <col min="5105" max="5105" width="38.875" style="199" customWidth="1"/>
    <col min="5106" max="5106" width="17.125" style="199" customWidth="1"/>
    <col min="5107" max="5358" width="12" style="199"/>
    <col min="5359" max="5360" width="17.125" style="199" customWidth="1"/>
    <col min="5361" max="5361" width="38.875" style="199" customWidth="1"/>
    <col min="5362" max="5362" width="17.125" style="199" customWidth="1"/>
    <col min="5363" max="5614" width="12" style="199"/>
    <col min="5615" max="5616" width="17.125" style="199" customWidth="1"/>
    <col min="5617" max="5617" width="38.875" style="199" customWidth="1"/>
    <col min="5618" max="5618" width="17.125" style="199" customWidth="1"/>
    <col min="5619" max="5870" width="12" style="199"/>
    <col min="5871" max="5872" width="17.125" style="199" customWidth="1"/>
    <col min="5873" max="5873" width="38.875" style="199" customWidth="1"/>
    <col min="5874" max="5874" width="17.125" style="199" customWidth="1"/>
    <col min="5875" max="6126" width="12" style="199"/>
    <col min="6127" max="6128" width="17.125" style="199" customWidth="1"/>
    <col min="6129" max="6129" width="38.875" style="199" customWidth="1"/>
    <col min="6130" max="6130" width="17.125" style="199" customWidth="1"/>
    <col min="6131" max="6382" width="12" style="199"/>
    <col min="6383" max="6384" width="17.125" style="199" customWidth="1"/>
    <col min="6385" max="6385" width="38.875" style="199" customWidth="1"/>
    <col min="6386" max="6386" width="17.125" style="199" customWidth="1"/>
    <col min="6387" max="6638" width="12" style="199"/>
    <col min="6639" max="6640" width="17.125" style="199" customWidth="1"/>
    <col min="6641" max="6641" width="38.875" style="199" customWidth="1"/>
    <col min="6642" max="6642" width="17.125" style="199" customWidth="1"/>
    <col min="6643" max="6894" width="12" style="199"/>
    <col min="6895" max="6896" width="17.125" style="199" customWidth="1"/>
    <col min="6897" max="6897" width="38.875" style="199" customWidth="1"/>
    <col min="6898" max="6898" width="17.125" style="199" customWidth="1"/>
    <col min="6899" max="7150" width="12" style="199"/>
    <col min="7151" max="7152" width="17.125" style="199" customWidth="1"/>
    <col min="7153" max="7153" width="38.875" style="199" customWidth="1"/>
    <col min="7154" max="7154" width="17.125" style="199" customWidth="1"/>
    <col min="7155" max="7406" width="12" style="199"/>
    <col min="7407" max="7408" width="17.125" style="199" customWidth="1"/>
    <col min="7409" max="7409" width="38.875" style="199" customWidth="1"/>
    <col min="7410" max="7410" width="17.125" style="199" customWidth="1"/>
    <col min="7411" max="7662" width="12" style="199"/>
    <col min="7663" max="7664" width="17.125" style="199" customWidth="1"/>
    <col min="7665" max="7665" width="38.875" style="199" customWidth="1"/>
    <col min="7666" max="7666" width="17.125" style="199" customWidth="1"/>
    <col min="7667" max="7918" width="12" style="199"/>
    <col min="7919" max="7920" width="17.125" style="199" customWidth="1"/>
    <col min="7921" max="7921" width="38.875" style="199" customWidth="1"/>
    <col min="7922" max="7922" width="17.125" style="199" customWidth="1"/>
    <col min="7923" max="8174" width="12" style="199"/>
    <col min="8175" max="8176" width="17.125" style="199" customWidth="1"/>
    <col min="8177" max="8177" width="38.875" style="199" customWidth="1"/>
    <col min="8178" max="8178" width="17.125" style="199" customWidth="1"/>
    <col min="8179" max="8430" width="12" style="199"/>
    <col min="8431" max="8432" width="17.125" style="199" customWidth="1"/>
    <col min="8433" max="8433" width="38.875" style="199" customWidth="1"/>
    <col min="8434" max="8434" width="17.125" style="199" customWidth="1"/>
    <col min="8435" max="8686" width="12" style="199"/>
    <col min="8687" max="8688" width="17.125" style="199" customWidth="1"/>
    <col min="8689" max="8689" width="38.875" style="199" customWidth="1"/>
    <col min="8690" max="8690" width="17.125" style="199" customWidth="1"/>
    <col min="8691" max="8942" width="12" style="199"/>
    <col min="8943" max="8944" width="17.125" style="199" customWidth="1"/>
    <col min="8945" max="8945" width="38.875" style="199" customWidth="1"/>
    <col min="8946" max="8946" width="17.125" style="199" customWidth="1"/>
    <col min="8947" max="9198" width="12" style="199"/>
    <col min="9199" max="9200" width="17.125" style="199" customWidth="1"/>
    <col min="9201" max="9201" width="38.875" style="199" customWidth="1"/>
    <col min="9202" max="9202" width="17.125" style="199" customWidth="1"/>
    <col min="9203" max="9454" width="12" style="199"/>
    <col min="9455" max="9456" width="17.125" style="199" customWidth="1"/>
    <col min="9457" max="9457" width="38.875" style="199" customWidth="1"/>
    <col min="9458" max="9458" width="17.125" style="199" customWidth="1"/>
    <col min="9459" max="9710" width="12" style="199"/>
    <col min="9711" max="9712" width="17.125" style="199" customWidth="1"/>
    <col min="9713" max="9713" width="38.875" style="199" customWidth="1"/>
    <col min="9714" max="9714" width="17.125" style="199" customWidth="1"/>
    <col min="9715" max="9966" width="12" style="199"/>
    <col min="9967" max="9968" width="17.125" style="199" customWidth="1"/>
    <col min="9969" max="9969" width="38.875" style="199" customWidth="1"/>
    <col min="9970" max="9970" width="17.125" style="199" customWidth="1"/>
    <col min="9971" max="10222" width="12" style="199"/>
    <col min="10223" max="10224" width="17.125" style="199" customWidth="1"/>
    <col min="10225" max="10225" width="38.875" style="199" customWidth="1"/>
    <col min="10226" max="10226" width="17.125" style="199" customWidth="1"/>
    <col min="10227" max="10478" width="12" style="199"/>
    <col min="10479" max="10480" width="17.125" style="199" customWidth="1"/>
    <col min="10481" max="10481" width="38.875" style="199" customWidth="1"/>
    <col min="10482" max="10482" width="17.125" style="199" customWidth="1"/>
    <col min="10483" max="10734" width="12" style="199"/>
    <col min="10735" max="10736" width="17.125" style="199" customWidth="1"/>
    <col min="10737" max="10737" width="38.875" style="199" customWidth="1"/>
    <col min="10738" max="10738" width="17.125" style="199" customWidth="1"/>
    <col min="10739" max="10990" width="12" style="199"/>
    <col min="10991" max="10992" width="17.125" style="199" customWidth="1"/>
    <col min="10993" max="10993" width="38.875" style="199" customWidth="1"/>
    <col min="10994" max="10994" width="17.125" style="199" customWidth="1"/>
    <col min="10995" max="11246" width="12" style="199"/>
    <col min="11247" max="11248" width="17.125" style="199" customWidth="1"/>
    <col min="11249" max="11249" width="38.875" style="199" customWidth="1"/>
    <col min="11250" max="11250" width="17.125" style="199" customWidth="1"/>
    <col min="11251" max="11502" width="12" style="199"/>
    <col min="11503" max="11504" width="17.125" style="199" customWidth="1"/>
    <col min="11505" max="11505" width="38.875" style="199" customWidth="1"/>
    <col min="11506" max="11506" width="17.125" style="199" customWidth="1"/>
    <col min="11507" max="11758" width="12" style="199"/>
    <col min="11759" max="11760" width="17.125" style="199" customWidth="1"/>
    <col min="11761" max="11761" width="38.875" style="199" customWidth="1"/>
    <col min="11762" max="11762" width="17.125" style="199" customWidth="1"/>
    <col min="11763" max="12014" width="12" style="199"/>
    <col min="12015" max="12016" width="17.125" style="199" customWidth="1"/>
    <col min="12017" max="12017" width="38.875" style="199" customWidth="1"/>
    <col min="12018" max="12018" width="17.125" style="199" customWidth="1"/>
    <col min="12019" max="12270" width="12" style="199"/>
    <col min="12271" max="12272" width="17.125" style="199" customWidth="1"/>
    <col min="12273" max="12273" width="38.875" style="199" customWidth="1"/>
    <col min="12274" max="12274" width="17.125" style="199" customWidth="1"/>
    <col min="12275" max="12526" width="12" style="199"/>
    <col min="12527" max="12528" width="17.125" style="199" customWidth="1"/>
    <col min="12529" max="12529" width="38.875" style="199" customWidth="1"/>
    <col min="12530" max="12530" width="17.125" style="199" customWidth="1"/>
    <col min="12531" max="12782" width="12" style="199"/>
    <col min="12783" max="12784" width="17.125" style="199" customWidth="1"/>
    <col min="12785" max="12785" width="38.875" style="199" customWidth="1"/>
    <col min="12786" max="12786" width="17.125" style="199" customWidth="1"/>
    <col min="12787" max="13038" width="12" style="199"/>
    <col min="13039" max="13040" width="17.125" style="199" customWidth="1"/>
    <col min="13041" max="13041" width="38.875" style="199" customWidth="1"/>
    <col min="13042" max="13042" width="17.125" style="199" customWidth="1"/>
    <col min="13043" max="13294" width="12" style="199"/>
    <col min="13295" max="13296" width="17.125" style="199" customWidth="1"/>
    <col min="13297" max="13297" width="38.875" style="199" customWidth="1"/>
    <col min="13298" max="13298" width="17.125" style="199" customWidth="1"/>
    <col min="13299" max="13550" width="12" style="199"/>
    <col min="13551" max="13552" width="17.125" style="199" customWidth="1"/>
    <col min="13553" max="13553" width="38.875" style="199" customWidth="1"/>
    <col min="13554" max="13554" width="17.125" style="199" customWidth="1"/>
    <col min="13555" max="13806" width="12" style="199"/>
    <col min="13807" max="13808" width="17.125" style="199" customWidth="1"/>
    <col min="13809" max="13809" width="38.875" style="199" customWidth="1"/>
    <col min="13810" max="13810" width="17.125" style="199" customWidth="1"/>
    <col min="13811" max="14062" width="12" style="199"/>
    <col min="14063" max="14064" width="17.125" style="199" customWidth="1"/>
    <col min="14065" max="14065" width="38.875" style="199" customWidth="1"/>
    <col min="14066" max="14066" width="17.125" style="199" customWidth="1"/>
    <col min="14067" max="14318" width="12" style="199"/>
    <col min="14319" max="14320" width="17.125" style="199" customWidth="1"/>
    <col min="14321" max="14321" width="38.875" style="199" customWidth="1"/>
    <col min="14322" max="14322" width="17.125" style="199" customWidth="1"/>
    <col min="14323" max="14574" width="12" style="199"/>
    <col min="14575" max="14576" width="17.125" style="199" customWidth="1"/>
    <col min="14577" max="14577" width="38.875" style="199" customWidth="1"/>
    <col min="14578" max="14578" width="17.125" style="199" customWidth="1"/>
    <col min="14579" max="14830" width="12" style="199"/>
    <col min="14831" max="14832" width="17.125" style="199" customWidth="1"/>
    <col min="14833" max="14833" width="38.875" style="199" customWidth="1"/>
    <col min="14834" max="14834" width="17.125" style="199" customWidth="1"/>
    <col min="14835" max="15086" width="12" style="199"/>
    <col min="15087" max="15088" width="17.125" style="199" customWidth="1"/>
    <col min="15089" max="15089" width="38.875" style="199" customWidth="1"/>
    <col min="15090" max="15090" width="17.125" style="199" customWidth="1"/>
    <col min="15091" max="15342" width="12" style="199"/>
    <col min="15343" max="15344" width="17.125" style="199" customWidth="1"/>
    <col min="15345" max="15345" width="38.875" style="199" customWidth="1"/>
    <col min="15346" max="15346" width="17.125" style="199" customWidth="1"/>
    <col min="15347" max="15598" width="12" style="199"/>
    <col min="15599" max="15600" width="17.125" style="199" customWidth="1"/>
    <col min="15601" max="15601" width="38.875" style="199" customWidth="1"/>
    <col min="15602" max="15602" width="17.125" style="199" customWidth="1"/>
    <col min="15603" max="15854" width="12" style="199"/>
    <col min="15855" max="15856" width="17.125" style="199" customWidth="1"/>
    <col min="15857" max="15857" width="38.875" style="199" customWidth="1"/>
    <col min="15858" max="15858" width="17.125" style="199" customWidth="1"/>
    <col min="15859" max="16110" width="12" style="199"/>
    <col min="16111" max="16112" width="17.125" style="199" customWidth="1"/>
    <col min="16113" max="16113" width="38.875" style="199" customWidth="1"/>
    <col min="16114" max="16114" width="17.125" style="199" customWidth="1"/>
    <col min="16115" max="16384" width="12" style="199"/>
  </cols>
  <sheetData>
    <row r="1" spans="1:4" s="186" customFormat="1" ht="27.75">
      <c r="A1" s="794" t="s">
        <v>63</v>
      </c>
      <c r="B1" s="795"/>
      <c r="C1" s="795"/>
      <c r="D1" s="795"/>
    </row>
    <row r="2" spans="1:4" s="187" customFormat="1" ht="30">
      <c r="A2" s="818" t="s">
        <v>149</v>
      </c>
      <c r="B2" s="797"/>
      <c r="C2" s="797"/>
      <c r="D2" s="797"/>
    </row>
    <row r="3" spans="1:4" s="185" customFormat="1" ht="21">
      <c r="A3" s="819" t="s">
        <v>470</v>
      </c>
      <c r="B3" s="820"/>
      <c r="C3" s="820"/>
      <c r="D3" s="820"/>
    </row>
    <row r="4" spans="1:4" s="185" customFormat="1" ht="17.25" thickBot="1">
      <c r="B4" s="281"/>
      <c r="D4" s="179" t="s">
        <v>67</v>
      </c>
    </row>
    <row r="5" spans="1:4" s="282" customFormat="1" ht="20.25" customHeight="1">
      <c r="A5" s="821" t="s">
        <v>162</v>
      </c>
      <c r="B5" s="823" t="s">
        <v>163</v>
      </c>
      <c r="C5" s="825" t="s">
        <v>164</v>
      </c>
      <c r="D5" s="827" t="s">
        <v>165</v>
      </c>
    </row>
    <row r="6" spans="1:4" s="282" customFormat="1" ht="20.25" customHeight="1">
      <c r="A6" s="822"/>
      <c r="B6" s="824"/>
      <c r="C6" s="826"/>
      <c r="D6" s="828"/>
    </row>
    <row r="7" spans="1:4" s="185" customFormat="1" ht="12" customHeight="1">
      <c r="A7" s="283"/>
      <c r="B7" s="415"/>
      <c r="C7" s="284"/>
      <c r="D7" s="180"/>
    </row>
    <row r="8" spans="1:4" s="185" customFormat="1" ht="30" customHeight="1">
      <c r="A8" s="285">
        <f>SUM(A9:A16)+1</f>
        <v>26106</v>
      </c>
      <c r="B8" s="416">
        <f>SUM(B9:B16)</f>
        <v>26832</v>
      </c>
      <c r="C8" s="286" t="s">
        <v>166</v>
      </c>
      <c r="D8" s="287">
        <f>SUM(D9:D16)</f>
        <v>27434</v>
      </c>
    </row>
    <row r="9" spans="1:4" s="185" customFormat="1" ht="30" customHeight="1">
      <c r="A9" s="288">
        <v>15543</v>
      </c>
      <c r="B9" s="417">
        <v>16503</v>
      </c>
      <c r="C9" s="289" t="s">
        <v>167</v>
      </c>
      <c r="D9" s="290">
        <v>16797</v>
      </c>
    </row>
    <row r="10" spans="1:4" s="185" customFormat="1" ht="30" customHeight="1">
      <c r="A10" s="288">
        <v>474</v>
      </c>
      <c r="B10" s="417">
        <v>474</v>
      </c>
      <c r="C10" s="289" t="s">
        <v>413</v>
      </c>
      <c r="D10" s="290">
        <v>493</v>
      </c>
    </row>
    <row r="11" spans="1:4" s="185" customFormat="1" ht="30" customHeight="1">
      <c r="A11" s="288">
        <v>785</v>
      </c>
      <c r="B11" s="417">
        <v>1110</v>
      </c>
      <c r="C11" s="289" t="s">
        <v>168</v>
      </c>
      <c r="D11" s="290">
        <v>1136</v>
      </c>
    </row>
    <row r="12" spans="1:4" s="185" customFormat="1" ht="30" hidden="1" customHeight="1">
      <c r="A12" s="288"/>
      <c r="B12" s="417"/>
      <c r="C12" s="289" t="s">
        <v>169</v>
      </c>
      <c r="D12" s="290"/>
    </row>
    <row r="13" spans="1:4" s="185" customFormat="1" ht="30" customHeight="1">
      <c r="A13" s="288">
        <v>4257</v>
      </c>
      <c r="B13" s="417">
        <v>4313</v>
      </c>
      <c r="C13" s="289" t="s">
        <v>170</v>
      </c>
      <c r="D13" s="290">
        <v>4398</v>
      </c>
    </row>
    <row r="14" spans="1:4" s="185" customFormat="1" ht="30" customHeight="1">
      <c r="A14" s="288">
        <v>2906</v>
      </c>
      <c r="B14" s="417">
        <v>2073</v>
      </c>
      <c r="C14" s="289" t="s">
        <v>171</v>
      </c>
      <c r="D14" s="290">
        <v>2281</v>
      </c>
    </row>
    <row r="15" spans="1:4" s="185" customFormat="1" ht="30" customHeight="1">
      <c r="A15" s="288">
        <v>2139</v>
      </c>
      <c r="B15" s="417">
        <v>2357</v>
      </c>
      <c r="C15" s="289" t="s">
        <v>172</v>
      </c>
      <c r="D15" s="290">
        <v>2328</v>
      </c>
    </row>
    <row r="16" spans="1:4" s="185" customFormat="1" ht="30" customHeight="1">
      <c r="A16" s="288">
        <v>1</v>
      </c>
      <c r="B16" s="417">
        <v>2</v>
      </c>
      <c r="C16" s="289" t="s">
        <v>173</v>
      </c>
      <c r="D16" s="290">
        <v>1</v>
      </c>
    </row>
    <row r="17" spans="1:4" s="185" customFormat="1" ht="30" customHeight="1">
      <c r="A17" s="285">
        <f>SUM(A18:A27)-1</f>
        <v>8892</v>
      </c>
      <c r="B17" s="416">
        <f>SUM(B18:B27)</f>
        <v>10121</v>
      </c>
      <c r="C17" s="286" t="s">
        <v>174</v>
      </c>
      <c r="D17" s="287">
        <f>SUM(D18:D27)</f>
        <v>10166</v>
      </c>
    </row>
    <row r="18" spans="1:4" s="185" customFormat="1" ht="30" customHeight="1">
      <c r="A18" s="288">
        <v>250</v>
      </c>
      <c r="B18" s="417">
        <v>270</v>
      </c>
      <c r="C18" s="289" t="s">
        <v>175</v>
      </c>
      <c r="D18" s="290">
        <v>264</v>
      </c>
    </row>
    <row r="19" spans="1:4" s="185" customFormat="1" ht="30" customHeight="1">
      <c r="A19" s="288">
        <v>1200</v>
      </c>
      <c r="B19" s="417">
        <v>1292</v>
      </c>
      <c r="C19" s="289" t="s">
        <v>176</v>
      </c>
      <c r="D19" s="290">
        <v>1269</v>
      </c>
    </row>
    <row r="20" spans="1:4" s="185" customFormat="1" ht="30" customHeight="1">
      <c r="A20" s="288">
        <v>11</v>
      </c>
      <c r="B20" s="417">
        <v>61</v>
      </c>
      <c r="C20" s="289" t="s">
        <v>177</v>
      </c>
      <c r="D20" s="290">
        <v>61</v>
      </c>
    </row>
    <row r="21" spans="1:4" s="185" customFormat="1" ht="30" customHeight="1">
      <c r="A21" s="288">
        <v>104</v>
      </c>
      <c r="B21" s="417">
        <v>190</v>
      </c>
      <c r="C21" s="289" t="s">
        <v>403</v>
      </c>
      <c r="D21" s="290">
        <v>161</v>
      </c>
    </row>
    <row r="22" spans="1:4" s="185" customFormat="1" ht="30" customHeight="1">
      <c r="A22" s="288">
        <v>91</v>
      </c>
      <c r="B22" s="417">
        <v>143</v>
      </c>
      <c r="C22" s="289" t="s">
        <v>414</v>
      </c>
      <c r="D22" s="290">
        <v>133</v>
      </c>
    </row>
    <row r="23" spans="1:4" s="196" customFormat="1" ht="30" customHeight="1">
      <c r="A23" s="288">
        <v>3</v>
      </c>
      <c r="B23" s="417">
        <v>4</v>
      </c>
      <c r="C23" s="289" t="s">
        <v>178</v>
      </c>
      <c r="D23" s="290">
        <v>3</v>
      </c>
    </row>
    <row r="24" spans="1:4" s="185" customFormat="1" ht="30" customHeight="1">
      <c r="A24" s="288">
        <v>5175</v>
      </c>
      <c r="B24" s="417">
        <v>5247</v>
      </c>
      <c r="C24" s="289" t="s">
        <v>179</v>
      </c>
      <c r="D24" s="290">
        <v>5286</v>
      </c>
    </row>
    <row r="25" spans="1:4" s="185" customFormat="1" ht="30" customHeight="1">
      <c r="A25" s="288">
        <v>1399</v>
      </c>
      <c r="B25" s="417">
        <v>2191</v>
      </c>
      <c r="C25" s="289" t="s">
        <v>180</v>
      </c>
      <c r="D25" s="290">
        <v>2266</v>
      </c>
    </row>
    <row r="26" spans="1:4" s="185" customFormat="1" ht="30" customHeight="1">
      <c r="A26" s="288">
        <v>20</v>
      </c>
      <c r="B26" s="417">
        <v>20</v>
      </c>
      <c r="C26" s="289" t="s">
        <v>412</v>
      </c>
      <c r="D26" s="290">
        <v>20</v>
      </c>
    </row>
    <row r="27" spans="1:4" s="185" customFormat="1" ht="61.5" customHeight="1" thickBot="1">
      <c r="A27" s="651">
        <v>640</v>
      </c>
      <c r="B27" s="652">
        <v>703</v>
      </c>
      <c r="C27" s="653" t="s">
        <v>400</v>
      </c>
      <c r="D27" s="654">
        <v>703</v>
      </c>
    </row>
    <row r="28" spans="1:4" s="185" customFormat="1" ht="28.5" customHeight="1">
      <c r="A28" s="285">
        <f>A29+A30</f>
        <v>255</v>
      </c>
      <c r="B28" s="416">
        <f>SUM(B29:B30)</f>
        <v>252</v>
      </c>
      <c r="C28" s="286" t="s">
        <v>181</v>
      </c>
      <c r="D28" s="287">
        <f>SUM(D29:D30)</f>
        <v>259</v>
      </c>
    </row>
    <row r="29" spans="1:4" s="185" customFormat="1" ht="30" customHeight="1">
      <c r="A29" s="291">
        <v>20</v>
      </c>
      <c r="B29" s="513">
        <v>32</v>
      </c>
      <c r="C29" s="292" t="s">
        <v>401</v>
      </c>
      <c r="D29" s="293">
        <v>37</v>
      </c>
    </row>
    <row r="30" spans="1:4" s="30" customFormat="1" ht="30" customHeight="1">
      <c r="A30" s="291">
        <v>235</v>
      </c>
      <c r="B30" s="513">
        <v>220</v>
      </c>
      <c r="C30" s="292" t="s">
        <v>182</v>
      </c>
      <c r="D30" s="293">
        <v>222</v>
      </c>
    </row>
    <row r="31" spans="1:4" s="185" customFormat="1" ht="29.25" customHeight="1">
      <c r="A31" s="285">
        <f>SUM(A32:A35)</f>
        <v>3147</v>
      </c>
      <c r="B31" s="514">
        <f>SUM(B32:B35)</f>
        <v>3059</v>
      </c>
      <c r="C31" s="286" t="s">
        <v>415</v>
      </c>
      <c r="D31" s="287">
        <f>SUM(D32:D35)</f>
        <v>2774</v>
      </c>
    </row>
    <row r="32" spans="1:4" s="185" customFormat="1" ht="30" customHeight="1">
      <c r="A32" s="288">
        <v>2349</v>
      </c>
      <c r="B32" s="515">
        <v>2349</v>
      </c>
      <c r="C32" s="289" t="s">
        <v>183</v>
      </c>
      <c r="D32" s="290">
        <v>2363</v>
      </c>
    </row>
    <row r="33" spans="1:4" s="185" customFormat="1" ht="30" customHeight="1">
      <c r="A33" s="288">
        <v>726</v>
      </c>
      <c r="B33" s="515">
        <v>617</v>
      </c>
      <c r="C33" s="289" t="s">
        <v>184</v>
      </c>
      <c r="D33" s="290">
        <v>317</v>
      </c>
    </row>
    <row r="34" spans="1:4" s="185" customFormat="1" ht="30" customHeight="1">
      <c r="A34" s="288">
        <v>28</v>
      </c>
      <c r="B34" s="515">
        <v>45</v>
      </c>
      <c r="C34" s="289" t="s">
        <v>185</v>
      </c>
      <c r="D34" s="290">
        <v>42</v>
      </c>
    </row>
    <row r="35" spans="1:4" s="185" customFormat="1" ht="30" customHeight="1">
      <c r="A35" s="288">
        <v>44</v>
      </c>
      <c r="B35" s="515">
        <v>48</v>
      </c>
      <c r="C35" s="289" t="s">
        <v>186</v>
      </c>
      <c r="D35" s="290">
        <v>52</v>
      </c>
    </row>
    <row r="36" spans="1:4" s="185" customFormat="1" ht="28.5" customHeight="1">
      <c r="A36" s="285">
        <f>SUM(A37:A38)</f>
        <v>1279</v>
      </c>
      <c r="B36" s="514">
        <f>SUM(B37:B38)</f>
        <v>1071</v>
      </c>
      <c r="C36" s="286" t="s">
        <v>431</v>
      </c>
      <c r="D36" s="287">
        <f>SUM(D37:D38)</f>
        <v>868</v>
      </c>
    </row>
    <row r="37" spans="1:4" s="185" customFormat="1" ht="30" customHeight="1">
      <c r="A37" s="288">
        <v>69</v>
      </c>
      <c r="B37" s="515">
        <v>92</v>
      </c>
      <c r="C37" s="289" t="s">
        <v>207</v>
      </c>
      <c r="D37" s="290">
        <v>108</v>
      </c>
    </row>
    <row r="38" spans="1:4" s="185" customFormat="1" ht="30" customHeight="1">
      <c r="A38" s="288">
        <v>1210</v>
      </c>
      <c r="B38" s="515">
        <v>979</v>
      </c>
      <c r="C38" s="289" t="s">
        <v>187</v>
      </c>
      <c r="D38" s="290">
        <v>760</v>
      </c>
    </row>
    <row r="39" spans="1:4" s="185" customFormat="1" ht="30" customHeight="1">
      <c r="A39" s="285">
        <f>SUM(A40:A41)+1</f>
        <v>363</v>
      </c>
      <c r="B39" s="514">
        <f>SUM(B40:B41)</f>
        <v>635</v>
      </c>
      <c r="C39" s="286" t="s">
        <v>208</v>
      </c>
      <c r="D39" s="287">
        <f>SUM(D40:D41)</f>
        <v>670</v>
      </c>
    </row>
    <row r="40" spans="1:4" s="185" customFormat="1" ht="30" customHeight="1">
      <c r="A40" s="288">
        <v>11</v>
      </c>
      <c r="B40" s="515">
        <v>12</v>
      </c>
      <c r="C40" s="289" t="s">
        <v>188</v>
      </c>
      <c r="D40" s="290">
        <v>12</v>
      </c>
    </row>
    <row r="41" spans="1:4" s="185" customFormat="1" ht="30" customHeight="1">
      <c r="A41" s="288">
        <v>351</v>
      </c>
      <c r="B41" s="515">
        <v>623</v>
      </c>
      <c r="C41" s="289" t="s">
        <v>189</v>
      </c>
      <c r="D41" s="290">
        <v>658</v>
      </c>
    </row>
    <row r="42" spans="1:4" s="185" customFormat="1" ht="33">
      <c r="A42" s="285">
        <f>SUM(A44:A45)</f>
        <v>134</v>
      </c>
      <c r="B42" s="514">
        <f>SUM(B44:B45)</f>
        <v>154</v>
      </c>
      <c r="C42" s="299" t="s">
        <v>432</v>
      </c>
      <c r="D42" s="287">
        <f>SUM(D44:D45)</f>
        <v>190</v>
      </c>
    </row>
    <row r="43" spans="1:4" s="185" customFormat="1" ht="11.25" customHeight="1">
      <c r="A43" s="285"/>
      <c r="B43" s="514"/>
      <c r="C43" s="299"/>
      <c r="D43" s="287"/>
    </row>
    <row r="44" spans="1:4" s="185" customFormat="1" ht="30" customHeight="1">
      <c r="A44" s="404">
        <v>0</v>
      </c>
      <c r="B44" s="515">
        <v>4</v>
      </c>
      <c r="C44" s="289" t="s">
        <v>418</v>
      </c>
      <c r="D44" s="290">
        <v>4</v>
      </c>
    </row>
    <row r="45" spans="1:4" s="185" customFormat="1" ht="28.5" customHeight="1">
      <c r="A45" s="288">
        <v>134</v>
      </c>
      <c r="B45" s="515">
        <v>150</v>
      </c>
      <c r="C45" s="289" t="s">
        <v>190</v>
      </c>
      <c r="D45" s="290">
        <v>186</v>
      </c>
    </row>
    <row r="46" spans="1:4" s="185" customFormat="1" ht="30" customHeight="1">
      <c r="A46" s="404">
        <f>A47</f>
        <v>0</v>
      </c>
      <c r="B46" s="514">
        <f>B47</f>
        <v>1</v>
      </c>
      <c r="C46" s="286" t="s">
        <v>191</v>
      </c>
      <c r="D46" s="287">
        <f>D47</f>
        <v>1</v>
      </c>
    </row>
    <row r="47" spans="1:4" s="185" customFormat="1" ht="23.25" customHeight="1">
      <c r="A47" s="404">
        <v>0</v>
      </c>
      <c r="B47" s="515">
        <v>1</v>
      </c>
      <c r="C47" s="289" t="s">
        <v>192</v>
      </c>
      <c r="D47" s="290">
        <v>1</v>
      </c>
    </row>
    <row r="48" spans="1:4" s="296" customFormat="1" ht="27.75" customHeight="1" thickBot="1">
      <c r="A48" s="479">
        <f>A8+A17+A28+A31+A36+A39+A42+A46</f>
        <v>40176</v>
      </c>
      <c r="B48" s="516">
        <f>B8+B17+B28+B31+B36+B39+B42+B46</f>
        <v>42125</v>
      </c>
      <c r="C48" s="294" t="s">
        <v>193</v>
      </c>
      <c r="D48" s="295">
        <f>D8+D17+D28+D31+D36+D39+D42+D46</f>
        <v>42362</v>
      </c>
    </row>
    <row r="49" spans="1:4" hidden="1">
      <c r="A49" s="297">
        <f>A48-A8-A17-A31-A36-A46-A39-A42-A28</f>
        <v>0</v>
      </c>
      <c r="B49" s="298">
        <f>B48-B8-B17-B31-B36-B46-B39-B42-B28</f>
        <v>0</v>
      </c>
      <c r="D49" s="298">
        <f>D48-D8-D17-D31-D36-D46-D39-D42-D28</f>
        <v>0</v>
      </c>
    </row>
    <row r="50" spans="1:4" ht="0.75" hidden="1" customHeight="1">
      <c r="A50" s="297">
        <f>A48-SUM(A9:A16)-SUM(A18:A26)-SUM(A29:A30)-SUM(A32:A35)-SUM(A37:A38)-SUM(A40:A41)-SUM(A44:A45)-A47</f>
        <v>641</v>
      </c>
      <c r="B50" s="298">
        <f>B48-SUM(B9:B16)-SUM(B18:B26)-SUM(B29:B30)-SUM(B32:B35)-SUM(B37:B38)-SUM(B40:B41)-SUM(B44:B45)-B47</f>
        <v>703</v>
      </c>
      <c r="D50" s="298">
        <f>D48-SUM(D9:D16)-SUM(D18:D26)-SUM(D29:D30)-SUM(D32:D35)-SUM(D37:D38)-SUM(D40:D41)-SUM(D44:D45)-D47</f>
        <v>703</v>
      </c>
    </row>
    <row r="51" spans="1:4" ht="15.75" customHeight="1">
      <c r="A51" s="660" t="s">
        <v>485</v>
      </c>
      <c r="B51" s="659"/>
      <c r="C51" s="660"/>
      <c r="D51" s="660"/>
    </row>
  </sheetData>
  <mergeCells count="7">
    <mergeCell ref="A1:D1"/>
    <mergeCell ref="A2:D2"/>
    <mergeCell ref="A3:D3"/>
    <mergeCell ref="A5:A6"/>
    <mergeCell ref="B5:B6"/>
    <mergeCell ref="C5:C6"/>
    <mergeCell ref="D5:D6"/>
  </mergeCells>
  <phoneticPr fontId="43" type="noConversion"/>
  <pageMargins left="0.59055118110236227" right="0.59055118110236227" top="0.9055118110236221" bottom="0.9055118110236221" header="0.47244094488188981" footer="0.47244094488188981"/>
  <pageSetup paperSize="9" firstPageNumber="25" orientation="portrait" useFirstPageNumber="1" r:id="rId1"/>
  <headerFooter alignWithMargins="0">
    <oddFooter>&amp;C&amp;"Times New Roman,標準"&amp;P</oddFooter>
  </headerFooter>
  <rowBreaks count="1" manualBreakCount="1">
    <brk id="27" max="3" man="1"/>
  </rowBreaks>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1"/>
  <sheetViews>
    <sheetView showGridLines="0" view="pageBreakPreview" topLeftCell="A79" zoomScaleNormal="100" zoomScaleSheetLayoutView="100" workbookViewId="0">
      <selection activeCell="F97" sqref="F97"/>
    </sheetView>
  </sheetViews>
  <sheetFormatPr defaultColWidth="12" defaultRowHeight="15.75"/>
  <cols>
    <col min="1" max="1" width="99.25" style="235" customWidth="1"/>
    <col min="2" max="16384" width="12" style="235"/>
  </cols>
  <sheetData>
    <row r="1" spans="1:9" s="229" customFormat="1" ht="27.75">
      <c r="A1" s="276" t="s">
        <v>3</v>
      </c>
    </row>
    <row r="2" spans="1:9" s="230" customFormat="1" ht="30">
      <c r="A2" s="277" t="s">
        <v>150</v>
      </c>
    </row>
    <row r="3" spans="1:9" s="231" customFormat="1" ht="21.75" thickBot="1">
      <c r="A3" s="332" t="s">
        <v>470</v>
      </c>
    </row>
    <row r="4" spans="1:9" s="232" customFormat="1" ht="3.75" customHeight="1">
      <c r="A4" s="549"/>
    </row>
    <row r="5" spans="1:9" s="232" customFormat="1" ht="25.5" customHeight="1">
      <c r="A5" s="555" t="s">
        <v>545</v>
      </c>
      <c r="B5" s="830"/>
      <c r="C5" s="829"/>
      <c r="D5" s="829"/>
      <c r="E5" s="829"/>
      <c r="F5" s="829"/>
      <c r="G5" s="829"/>
      <c r="H5" s="829"/>
      <c r="I5" s="829"/>
    </row>
    <row r="6" spans="1:9" s="232" customFormat="1" ht="21" customHeight="1">
      <c r="A6" s="551" t="s">
        <v>390</v>
      </c>
      <c r="B6" s="830"/>
      <c r="C6" s="829"/>
      <c r="D6" s="829"/>
      <c r="E6" s="829"/>
      <c r="F6" s="829"/>
      <c r="G6" s="829"/>
      <c r="H6" s="829"/>
      <c r="I6" s="829"/>
    </row>
    <row r="7" spans="1:9" s="232" customFormat="1" ht="21" customHeight="1">
      <c r="A7" s="551" t="s">
        <v>419</v>
      </c>
    </row>
    <row r="8" spans="1:9" s="232" customFormat="1" ht="21" customHeight="1">
      <c r="A8" s="550" t="s">
        <v>492</v>
      </c>
    </row>
    <row r="9" spans="1:9" s="232" customFormat="1" ht="21" customHeight="1">
      <c r="A9" s="551" t="s">
        <v>533</v>
      </c>
    </row>
    <row r="10" spans="1:9" s="232" customFormat="1" ht="21" customHeight="1">
      <c r="A10" s="550" t="s">
        <v>155</v>
      </c>
    </row>
    <row r="11" spans="1:9" s="232" customFormat="1" ht="21" customHeight="1">
      <c r="A11" s="551" t="s">
        <v>499</v>
      </c>
    </row>
    <row r="12" spans="1:9" s="232" customFormat="1" ht="21" customHeight="1">
      <c r="A12" s="551" t="s">
        <v>498</v>
      </c>
    </row>
    <row r="13" spans="1:9" s="232" customFormat="1" ht="21" customHeight="1">
      <c r="A13" s="550" t="s">
        <v>156</v>
      </c>
    </row>
    <row r="14" spans="1:9" s="232" customFormat="1" ht="21" customHeight="1">
      <c r="A14" s="551" t="s">
        <v>500</v>
      </c>
    </row>
    <row r="15" spans="1:9" s="232" customFormat="1" ht="21" customHeight="1">
      <c r="A15" s="551" t="s">
        <v>501</v>
      </c>
    </row>
    <row r="16" spans="1:9" s="232" customFormat="1" ht="21" customHeight="1">
      <c r="A16" s="550" t="s">
        <v>233</v>
      </c>
    </row>
    <row r="17" spans="1:1" s="232" customFormat="1" ht="21" customHeight="1">
      <c r="A17" s="551" t="s">
        <v>502</v>
      </c>
    </row>
    <row r="18" spans="1:1" s="232" customFormat="1" ht="21" customHeight="1">
      <c r="A18" s="551" t="s">
        <v>503</v>
      </c>
    </row>
    <row r="19" spans="1:1" s="232" customFormat="1" ht="21" customHeight="1">
      <c r="A19" s="551" t="s">
        <v>535</v>
      </c>
    </row>
    <row r="20" spans="1:1" s="232" customFormat="1" ht="21" customHeight="1">
      <c r="A20" s="550" t="s">
        <v>157</v>
      </c>
    </row>
    <row r="21" spans="1:1" s="232" customFormat="1" ht="21" customHeight="1">
      <c r="A21" s="551" t="s">
        <v>420</v>
      </c>
    </row>
    <row r="22" spans="1:1" s="232" customFormat="1" ht="21" customHeight="1">
      <c r="A22" s="551" t="s">
        <v>505</v>
      </c>
    </row>
    <row r="23" spans="1:1" s="232" customFormat="1" ht="21" customHeight="1">
      <c r="A23" s="551" t="s">
        <v>506</v>
      </c>
    </row>
    <row r="24" spans="1:1" s="232" customFormat="1" ht="21" customHeight="1">
      <c r="A24" s="551" t="s">
        <v>444</v>
      </c>
    </row>
    <row r="25" spans="1:1" s="232" customFormat="1" ht="21" customHeight="1">
      <c r="A25" s="551" t="s">
        <v>510</v>
      </c>
    </row>
    <row r="26" spans="1:1" s="232" customFormat="1" ht="21" customHeight="1">
      <c r="A26" s="551" t="s">
        <v>509</v>
      </c>
    </row>
    <row r="27" spans="1:1" s="232" customFormat="1" ht="21" customHeight="1">
      <c r="A27" s="551" t="s">
        <v>504</v>
      </c>
    </row>
    <row r="28" spans="1:1" s="232" customFormat="1" ht="21" customHeight="1">
      <c r="A28" s="550" t="s">
        <v>377</v>
      </c>
    </row>
    <row r="29" spans="1:1" s="232" customFormat="1" ht="21" customHeight="1">
      <c r="A29" s="551" t="s">
        <v>542</v>
      </c>
    </row>
    <row r="30" spans="1:1" s="232" customFormat="1" ht="20.25" hidden="1" customHeight="1">
      <c r="A30" s="551" t="s">
        <v>541</v>
      </c>
    </row>
    <row r="31" spans="1:1" s="232" customFormat="1" ht="30" customHeight="1">
      <c r="A31" s="665" t="s">
        <v>524</v>
      </c>
    </row>
    <row r="32" spans="1:1" s="232" customFormat="1" ht="21" customHeight="1">
      <c r="A32" s="550" t="s">
        <v>378</v>
      </c>
    </row>
    <row r="33" spans="1:1" s="232" customFormat="1" ht="21" customHeight="1">
      <c r="A33" s="551" t="s">
        <v>446</v>
      </c>
    </row>
    <row r="34" spans="1:1" s="232" customFormat="1" ht="21" customHeight="1">
      <c r="A34" s="554" t="s">
        <v>234</v>
      </c>
    </row>
    <row r="35" spans="1:1" s="232" customFormat="1" ht="21" customHeight="1">
      <c r="A35" s="552" t="s">
        <v>445</v>
      </c>
    </row>
    <row r="36" spans="1:1" s="232" customFormat="1" ht="21" customHeight="1">
      <c r="A36" s="554" t="s">
        <v>543</v>
      </c>
    </row>
    <row r="37" spans="1:1" s="232" customFormat="1" ht="21" customHeight="1">
      <c r="A37" s="552" t="s">
        <v>497</v>
      </c>
    </row>
    <row r="38" spans="1:1" s="232" customFormat="1" ht="20.25" customHeight="1" thickBot="1">
      <c r="A38" s="553"/>
    </row>
    <row r="39" spans="1:1" s="232" customFormat="1" ht="20.25" hidden="1" customHeight="1">
      <c r="A39" s="556" t="s">
        <v>496</v>
      </c>
    </row>
    <row r="40" spans="1:1" s="232" customFormat="1" ht="21" customHeight="1">
      <c r="A40" s="638" t="s">
        <v>402</v>
      </c>
    </row>
    <row r="41" spans="1:1" s="232" customFormat="1" ht="21" customHeight="1">
      <c r="A41" s="551" t="s">
        <v>421</v>
      </c>
    </row>
    <row r="42" spans="1:1" s="232" customFormat="1" ht="21" customHeight="1">
      <c r="A42" s="551" t="s">
        <v>447</v>
      </c>
    </row>
    <row r="43" spans="1:1" s="232" customFormat="1" ht="21" customHeight="1">
      <c r="A43" s="551" t="s">
        <v>511</v>
      </c>
    </row>
    <row r="44" spans="1:1" s="232" customFormat="1" ht="21" customHeight="1">
      <c r="A44" s="551" t="s">
        <v>512</v>
      </c>
    </row>
    <row r="45" spans="1:1" s="232" customFormat="1" ht="21" customHeight="1">
      <c r="A45" s="554" t="s">
        <v>440</v>
      </c>
    </row>
    <row r="46" spans="1:1" s="232" customFormat="1" ht="21" customHeight="1">
      <c r="A46" s="552" t="s">
        <v>422</v>
      </c>
    </row>
    <row r="47" spans="1:1" s="232" customFormat="1" ht="21" customHeight="1">
      <c r="A47" s="554" t="s">
        <v>235</v>
      </c>
    </row>
    <row r="48" spans="1:1" s="232" customFormat="1" ht="21" customHeight="1">
      <c r="A48" s="552" t="s">
        <v>448</v>
      </c>
    </row>
    <row r="49" spans="1:2" s="232" customFormat="1" ht="21" customHeight="1">
      <c r="A49" s="554" t="s">
        <v>236</v>
      </c>
    </row>
    <row r="50" spans="1:2" s="232" customFormat="1" ht="21" customHeight="1">
      <c r="A50" s="557" t="s">
        <v>423</v>
      </c>
    </row>
    <row r="51" spans="1:2" s="232" customFormat="1" ht="21" customHeight="1">
      <c r="A51" s="551" t="s">
        <v>449</v>
      </c>
    </row>
    <row r="52" spans="1:2" s="232" customFormat="1" ht="21" customHeight="1">
      <c r="A52" s="551" t="s">
        <v>513</v>
      </c>
    </row>
    <row r="53" spans="1:2" s="232" customFormat="1" ht="21" customHeight="1">
      <c r="A53" s="551" t="s">
        <v>514</v>
      </c>
      <c r="B53" s="485"/>
    </row>
    <row r="54" spans="1:2" s="232" customFormat="1" ht="21" customHeight="1">
      <c r="A54" s="551" t="s">
        <v>525</v>
      </c>
    </row>
    <row r="55" spans="1:2" s="232" customFormat="1" ht="21" customHeight="1">
      <c r="A55" s="552" t="s">
        <v>335</v>
      </c>
    </row>
    <row r="56" spans="1:2" s="232" customFormat="1" ht="21" customHeight="1">
      <c r="A56" s="554" t="s">
        <v>237</v>
      </c>
    </row>
    <row r="57" spans="1:2" s="232" customFormat="1" ht="21" customHeight="1">
      <c r="A57" s="552" t="s">
        <v>515</v>
      </c>
    </row>
    <row r="58" spans="1:2" s="232" customFormat="1" ht="21" customHeight="1">
      <c r="A58" s="552" t="s">
        <v>516</v>
      </c>
    </row>
    <row r="59" spans="1:2" s="232" customFormat="1" ht="21" customHeight="1">
      <c r="A59" s="554" t="s">
        <v>407</v>
      </c>
    </row>
    <row r="60" spans="1:2" s="232" customFormat="1" ht="21" customHeight="1">
      <c r="A60" s="557" t="s">
        <v>517</v>
      </c>
    </row>
    <row r="61" spans="1:2" s="232" customFormat="1" ht="21" customHeight="1">
      <c r="A61" s="558" t="s">
        <v>518</v>
      </c>
    </row>
    <row r="62" spans="1:2" s="232" customFormat="1" ht="21" customHeight="1">
      <c r="A62" s="637" t="s">
        <v>392</v>
      </c>
    </row>
    <row r="63" spans="1:2" s="232" customFormat="1" ht="39">
      <c r="A63" s="552" t="s">
        <v>507</v>
      </c>
    </row>
    <row r="64" spans="1:2" s="232" customFormat="1" ht="30" customHeight="1">
      <c r="A64" s="665" t="s">
        <v>522</v>
      </c>
    </row>
    <row r="65" spans="1:1" s="232" customFormat="1" ht="21" customHeight="1">
      <c r="A65" s="559" t="s">
        <v>375</v>
      </c>
    </row>
    <row r="66" spans="1:1" s="232" customFormat="1" ht="21" customHeight="1">
      <c r="A66" s="557" t="s">
        <v>539</v>
      </c>
    </row>
    <row r="67" spans="1:1" s="232" customFormat="1" ht="21" customHeight="1">
      <c r="A67" s="559" t="s">
        <v>376</v>
      </c>
    </row>
    <row r="68" spans="1:1" s="232" customFormat="1" ht="39">
      <c r="A68" s="558" t="s">
        <v>519</v>
      </c>
    </row>
    <row r="69" spans="1:1" s="232" customFormat="1" ht="51" customHeight="1" thickBot="1">
      <c r="A69" s="553" t="s">
        <v>458</v>
      </c>
    </row>
    <row r="70" spans="1:1" s="232" customFormat="1" ht="30" customHeight="1">
      <c r="A70" s="555" t="s">
        <v>415</v>
      </c>
    </row>
    <row r="71" spans="1:1" s="232" customFormat="1" ht="21" customHeight="1">
      <c r="A71" s="554" t="s">
        <v>381</v>
      </c>
    </row>
    <row r="72" spans="1:1" s="232" customFormat="1" ht="21" customHeight="1">
      <c r="A72" s="556" t="s">
        <v>544</v>
      </c>
    </row>
    <row r="73" spans="1:1" s="232" customFormat="1" ht="21" customHeight="1">
      <c r="A73" s="554" t="s">
        <v>382</v>
      </c>
    </row>
    <row r="74" spans="1:1" s="232" customFormat="1" ht="21" customHeight="1">
      <c r="A74" s="552" t="s">
        <v>450</v>
      </c>
    </row>
    <row r="75" spans="1:1" s="232" customFormat="1" ht="21" customHeight="1">
      <c r="A75" s="554" t="s">
        <v>383</v>
      </c>
    </row>
    <row r="76" spans="1:1" s="232" customFormat="1" ht="21" customHeight="1">
      <c r="A76" s="552" t="s">
        <v>451</v>
      </c>
    </row>
    <row r="77" spans="1:1" s="232" customFormat="1" ht="21" customHeight="1">
      <c r="A77" s="554" t="s">
        <v>384</v>
      </c>
    </row>
    <row r="78" spans="1:1" s="232" customFormat="1" ht="21" customHeight="1">
      <c r="A78" s="552" t="s">
        <v>452</v>
      </c>
    </row>
    <row r="79" spans="1:1" s="232" customFormat="1" ht="30" customHeight="1">
      <c r="A79" s="555" t="s">
        <v>416</v>
      </c>
    </row>
    <row r="80" spans="1:1" s="232" customFormat="1" ht="21" customHeight="1">
      <c r="A80" s="554" t="s">
        <v>385</v>
      </c>
    </row>
    <row r="81" spans="1:1" s="232" customFormat="1" ht="21" customHeight="1">
      <c r="A81" s="552" t="s">
        <v>508</v>
      </c>
    </row>
    <row r="82" spans="1:1" s="232" customFormat="1" ht="21" customHeight="1">
      <c r="A82" s="554" t="s">
        <v>386</v>
      </c>
    </row>
    <row r="83" spans="1:1" s="232" customFormat="1" ht="21" customHeight="1">
      <c r="A83" s="552" t="s">
        <v>521</v>
      </c>
    </row>
    <row r="84" spans="1:1" s="232" customFormat="1" ht="21" customHeight="1">
      <c r="A84" s="560" t="s">
        <v>520</v>
      </c>
    </row>
    <row r="85" spans="1:1" s="232" customFormat="1" ht="30" customHeight="1">
      <c r="A85" s="555" t="s">
        <v>526</v>
      </c>
    </row>
    <row r="86" spans="1:1" s="232" customFormat="1" ht="21" customHeight="1">
      <c r="A86" s="554" t="s">
        <v>441</v>
      </c>
    </row>
    <row r="87" spans="1:1" s="232" customFormat="1" ht="21" customHeight="1">
      <c r="A87" s="557" t="s">
        <v>453</v>
      </c>
    </row>
    <row r="88" spans="1:1" s="232" customFormat="1" ht="21" customHeight="1">
      <c r="A88" s="554" t="s">
        <v>387</v>
      </c>
    </row>
    <row r="89" spans="1:1" s="232" customFormat="1" ht="21" customHeight="1">
      <c r="A89" s="552" t="s">
        <v>454</v>
      </c>
    </row>
    <row r="90" spans="1:1" s="232" customFormat="1" ht="30" customHeight="1">
      <c r="A90" s="555" t="s">
        <v>417</v>
      </c>
    </row>
    <row r="91" spans="1:1" s="232" customFormat="1" ht="21" customHeight="1">
      <c r="A91" s="554" t="s">
        <v>442</v>
      </c>
    </row>
    <row r="92" spans="1:1" s="232" customFormat="1" ht="21" customHeight="1">
      <c r="A92" s="552" t="s">
        <v>379</v>
      </c>
    </row>
    <row r="93" spans="1:1" s="232" customFormat="1" ht="21" customHeight="1">
      <c r="A93" s="554" t="s">
        <v>388</v>
      </c>
    </row>
    <row r="94" spans="1:1" s="232" customFormat="1" ht="21" customHeight="1">
      <c r="A94" s="552" t="s">
        <v>424</v>
      </c>
    </row>
    <row r="95" spans="1:1" s="232" customFormat="1" ht="30" customHeight="1">
      <c r="A95" s="555" t="s">
        <v>523</v>
      </c>
    </row>
    <row r="96" spans="1:1" s="232" customFormat="1" ht="21" customHeight="1">
      <c r="A96" s="554" t="s">
        <v>389</v>
      </c>
    </row>
    <row r="97" spans="1:1" s="232" customFormat="1" ht="21" customHeight="1">
      <c r="A97" s="557" t="s">
        <v>380</v>
      </c>
    </row>
    <row r="98" spans="1:1" s="232" customFormat="1" ht="21" customHeight="1">
      <c r="A98" s="557"/>
    </row>
    <row r="99" spans="1:1" s="232" customFormat="1" ht="51" customHeight="1" thickBot="1">
      <c r="A99" s="561"/>
    </row>
    <row r="100" spans="1:1" s="232" customFormat="1" ht="14.25" customHeight="1">
      <c r="A100" s="233"/>
    </row>
    <row r="101" spans="1:1" s="232" customFormat="1" ht="16.5" customHeight="1">
      <c r="A101" s="234"/>
    </row>
  </sheetData>
  <mergeCells count="8">
    <mergeCell ref="H5:H6"/>
    <mergeCell ref="I5:I6"/>
    <mergeCell ref="B5:B6"/>
    <mergeCell ref="C5:C6"/>
    <mergeCell ref="D5:D6"/>
    <mergeCell ref="E5:E6"/>
    <mergeCell ref="F5:F6"/>
    <mergeCell ref="G5:G6"/>
  </mergeCells>
  <phoneticPr fontId="43" type="noConversion"/>
  <printOptions horizontalCentered="1"/>
  <pageMargins left="0.59055118110236227" right="0.59055118110236227" top="0.9055118110236221" bottom="0.94488188976377963" header="0.47244094488188981" footer="0.47244094488188981"/>
  <pageSetup paperSize="9" scale="95" firstPageNumber="27" fitToHeight="3" orientation="portrait" useFirstPageNumber="1" r:id="rId1"/>
  <headerFooter alignWithMargins="0">
    <oddFooter>&amp;C&amp;"Times New Roman,標準"&amp;P</oddFooter>
  </headerFooter>
  <rowBreaks count="1" manualBreakCount="1">
    <brk id="69"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31"/>
  <sheetViews>
    <sheetView view="pageBreakPreview" topLeftCell="A3" zoomScaleNormal="100" zoomScaleSheetLayoutView="100" workbookViewId="0">
      <selection activeCell="L7" sqref="L7"/>
    </sheetView>
  </sheetViews>
  <sheetFormatPr defaultRowHeight="16.5"/>
  <cols>
    <col min="7" max="7" width="4.75" customWidth="1"/>
    <col min="8" max="8" width="0" hidden="1" customWidth="1"/>
  </cols>
  <sheetData>
    <row r="1" spans="1:9" ht="79.5" customHeight="1">
      <c r="A1" s="695" t="s">
        <v>339</v>
      </c>
      <c r="B1" s="695"/>
      <c r="C1" s="695"/>
      <c r="D1" s="695"/>
      <c r="E1" s="695"/>
      <c r="F1" s="695"/>
      <c r="G1" s="695"/>
      <c r="H1" s="695"/>
      <c r="I1" s="496"/>
    </row>
    <row r="2" spans="1:9" ht="79.5" customHeight="1">
      <c r="A2" s="496"/>
      <c r="B2" s="496"/>
      <c r="C2" s="496"/>
      <c r="D2" s="496"/>
      <c r="E2" s="496"/>
      <c r="F2" s="496"/>
      <c r="G2" s="496"/>
      <c r="H2" s="496"/>
      <c r="I2" s="496"/>
    </row>
    <row r="3" spans="1:9" ht="79.5" customHeight="1">
      <c r="A3" s="496"/>
      <c r="B3" s="496"/>
      <c r="C3" s="496"/>
      <c r="D3" s="496"/>
      <c r="E3" s="496"/>
      <c r="F3" s="496"/>
      <c r="G3" s="496"/>
      <c r="H3" s="496"/>
      <c r="I3" s="496"/>
    </row>
    <row r="4" spans="1:9" ht="79.5" customHeight="1">
      <c r="A4" s="496"/>
      <c r="B4" s="496"/>
      <c r="C4" s="496"/>
      <c r="D4" s="496"/>
      <c r="E4" s="496"/>
      <c r="F4" s="496"/>
      <c r="G4" s="496"/>
      <c r="H4" s="496"/>
      <c r="I4" s="496"/>
    </row>
    <row r="5" spans="1:9" ht="79.5" customHeight="1">
      <c r="A5" s="496"/>
      <c r="B5" s="496"/>
      <c r="C5" s="496"/>
      <c r="D5" s="496"/>
      <c r="E5" s="496"/>
      <c r="F5" s="496"/>
      <c r="G5" s="496"/>
      <c r="H5" s="496"/>
      <c r="I5" s="496"/>
    </row>
    <row r="6" spans="1:9" ht="79.5" customHeight="1">
      <c r="A6" s="496"/>
      <c r="B6" s="496"/>
      <c r="C6" s="496"/>
      <c r="D6" s="496"/>
      <c r="E6" s="496"/>
      <c r="F6" s="496"/>
      <c r="G6" s="496"/>
      <c r="H6" s="496"/>
      <c r="I6" s="496"/>
    </row>
    <row r="7" spans="1:9" ht="79.5" customHeight="1">
      <c r="A7" s="496"/>
      <c r="B7" s="496"/>
      <c r="C7" s="496"/>
      <c r="D7" s="496"/>
      <c r="E7" s="496"/>
      <c r="F7" s="496"/>
      <c r="G7" s="496"/>
      <c r="H7" s="496"/>
      <c r="I7" s="496"/>
    </row>
    <row r="8" spans="1:9" ht="79.5" customHeight="1">
      <c r="A8" s="496"/>
      <c r="B8" s="496"/>
      <c r="C8" s="496"/>
      <c r="D8" s="496"/>
      <c r="E8" s="496"/>
      <c r="F8" s="496"/>
      <c r="G8" s="496"/>
      <c r="H8" s="496"/>
      <c r="I8" s="496"/>
    </row>
    <row r="9" spans="1:9" ht="79.5" customHeight="1">
      <c r="A9" s="496"/>
      <c r="B9" s="496"/>
      <c r="C9" s="496"/>
      <c r="D9" s="496"/>
      <c r="E9" s="496"/>
      <c r="F9" s="496"/>
      <c r="G9" s="496"/>
      <c r="H9" s="496"/>
      <c r="I9" s="496"/>
    </row>
    <row r="31" spans="2:2">
      <c r="B31" s="497"/>
    </row>
  </sheetData>
  <mergeCells count="1">
    <mergeCell ref="A1:H1"/>
  </mergeCells>
  <phoneticPr fontId="43" type="noConversion"/>
  <printOptions horizontalCentered="1" verticalCentered="1"/>
  <pageMargins left="0.59055118110236227" right="0.59055118110236227" top="0.94488188976377963" bottom="0.94488188976377963" header="0.47244094488188981" footer="0.47244094488188981"/>
  <pageSetup paperSize="9" firstPageNumber="30" orientation="portrait" r:id="rId1"/>
  <headerFooter>
    <oddFooter>&amp;C30</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9"/>
  <sheetViews>
    <sheetView view="pageBreakPreview" topLeftCell="A2" zoomScaleNormal="100" zoomScaleSheetLayoutView="100" workbookViewId="0">
      <selection activeCell="L7" sqref="L7"/>
    </sheetView>
  </sheetViews>
  <sheetFormatPr defaultRowHeight="16.5"/>
  <cols>
    <col min="6" max="6" width="8.125" customWidth="1"/>
    <col min="7" max="7" width="5" customWidth="1"/>
    <col min="8" max="8" width="3.875" hidden="1" customWidth="1"/>
  </cols>
  <sheetData>
    <row r="1" spans="1:9" ht="79.5" customHeight="1">
      <c r="A1" s="695" t="s">
        <v>338</v>
      </c>
      <c r="B1" s="695"/>
      <c r="C1" s="695"/>
      <c r="D1" s="695"/>
      <c r="E1" s="695"/>
      <c r="F1" s="695"/>
      <c r="G1" s="695"/>
      <c r="H1" s="695"/>
      <c r="I1" s="496"/>
    </row>
    <row r="2" spans="1:9" ht="79.5" customHeight="1">
      <c r="A2" s="496"/>
      <c r="B2" s="496"/>
      <c r="C2" s="496"/>
      <c r="D2" s="496"/>
      <c r="E2" s="496"/>
      <c r="F2" s="496"/>
      <c r="G2" s="496"/>
      <c r="H2" s="496"/>
      <c r="I2" s="496"/>
    </row>
    <row r="3" spans="1:9" ht="79.5" customHeight="1">
      <c r="A3" s="496"/>
      <c r="B3" s="496"/>
      <c r="C3" s="496"/>
      <c r="D3" s="496"/>
      <c r="E3" s="496"/>
      <c r="F3" s="496"/>
      <c r="G3" s="496"/>
      <c r="H3" s="496"/>
      <c r="I3" s="496"/>
    </row>
    <row r="4" spans="1:9" ht="79.5" customHeight="1">
      <c r="A4" s="496"/>
      <c r="B4" s="496"/>
      <c r="C4" s="496"/>
      <c r="D4" s="496"/>
      <c r="E4" s="496"/>
      <c r="F4" s="496"/>
      <c r="G4" s="496"/>
      <c r="H4" s="496"/>
      <c r="I4" s="496"/>
    </row>
    <row r="5" spans="1:9" ht="79.5" customHeight="1">
      <c r="A5" s="496"/>
      <c r="B5" s="496"/>
      <c r="C5" s="496"/>
      <c r="D5" s="496"/>
      <c r="E5" s="496"/>
      <c r="F5" s="496"/>
      <c r="G5" s="496"/>
      <c r="H5" s="496"/>
      <c r="I5" s="496"/>
    </row>
    <row r="6" spans="1:9" ht="79.5" customHeight="1">
      <c r="A6" s="496"/>
      <c r="B6" s="496"/>
      <c r="C6" s="496"/>
      <c r="D6" s="496"/>
      <c r="E6" s="496"/>
      <c r="F6" s="496"/>
      <c r="G6" s="496"/>
      <c r="H6" s="496"/>
      <c r="I6" s="496"/>
    </row>
    <row r="7" spans="1:9" ht="79.5" customHeight="1">
      <c r="A7" s="496"/>
      <c r="B7" s="496"/>
      <c r="C7" s="496"/>
      <c r="D7" s="496"/>
      <c r="E7" s="496"/>
      <c r="F7" s="496"/>
      <c r="G7" s="496"/>
      <c r="H7" s="496"/>
      <c r="I7" s="496"/>
    </row>
    <row r="8" spans="1:9" ht="79.5" customHeight="1">
      <c r="A8" s="496"/>
      <c r="B8" s="496"/>
      <c r="C8" s="496"/>
      <c r="D8" s="496"/>
      <c r="E8" s="496"/>
      <c r="F8" s="496"/>
      <c r="G8" s="496"/>
      <c r="H8" s="496"/>
      <c r="I8" s="496"/>
    </row>
    <row r="9" spans="1:9" ht="79.5" customHeight="1">
      <c r="A9" s="496"/>
      <c r="B9" s="496"/>
      <c r="C9" s="496"/>
      <c r="D9" s="496"/>
      <c r="E9" s="496"/>
      <c r="F9" s="496"/>
      <c r="G9" s="496"/>
      <c r="H9" s="496"/>
      <c r="I9" s="496"/>
    </row>
  </sheetData>
  <mergeCells count="1">
    <mergeCell ref="A1:H1"/>
  </mergeCells>
  <phoneticPr fontId="43"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I46"/>
  <sheetViews>
    <sheetView view="pageBreakPreview" zoomScaleNormal="100" zoomScaleSheetLayoutView="100" workbookViewId="0">
      <selection activeCell="L7" sqref="L7"/>
    </sheetView>
  </sheetViews>
  <sheetFormatPr defaultRowHeight="16.5"/>
  <sheetData>
    <row r="46" spans="9:9">
      <c r="I46" s="661" t="s">
        <v>483</v>
      </c>
    </row>
  </sheetData>
  <phoneticPr fontId="4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已命名的範圍</vt:lpstr>
      </vt:variant>
      <vt:variant>
        <vt:i4>25</vt:i4>
      </vt:variant>
    </vt:vector>
  </HeadingPairs>
  <TitlesOfParts>
    <vt:vector size="57" baseType="lpstr">
      <vt:lpstr>雜項收入明細表 </vt:lpstr>
      <vt:lpstr>雜項業務收入明細表</vt:lpstr>
      <vt:lpstr>圖一</vt:lpstr>
      <vt:lpstr>主要表</vt:lpstr>
      <vt:lpstr>主要表(空白)</vt:lpstr>
      <vt:lpstr>收支餘絀預計表</vt:lpstr>
      <vt:lpstr>餘絀撥補預計表</vt:lpstr>
      <vt:lpstr>現金流量預計表</vt:lpstr>
      <vt:lpstr>空白頁10</vt:lpstr>
      <vt:lpstr>明細表</vt:lpstr>
      <vt:lpstr>明細表(空白)</vt:lpstr>
      <vt:lpstr>投資業務收入明細表</vt:lpstr>
      <vt:lpstr>存款利息收入明細表</vt:lpstr>
      <vt:lpstr>提繳費收入</vt:lpstr>
      <vt:lpstr>支出明細表</vt:lpstr>
      <vt:lpstr>固定資產建設改良擴充</vt:lpstr>
      <vt:lpstr>資產折舊</vt:lpstr>
      <vt:lpstr>資產報廢(秘)</vt:lpstr>
      <vt:lpstr>無形資產</vt:lpstr>
      <vt:lpstr>空白頁18</vt:lpstr>
      <vt:lpstr>參考表</vt:lpstr>
      <vt:lpstr>參考表(空白)</vt:lpstr>
      <vt:lpstr>預計平衡表</vt:lpstr>
      <vt:lpstr>員工人數彙計表</vt:lpstr>
      <vt:lpstr>用人費用彙計表 </vt:lpstr>
      <vt:lpstr>媒體政策及業務宣導費彙計表</vt:lpstr>
      <vt:lpstr>呆帳</vt:lpstr>
      <vt:lpstr>業務費用</vt:lpstr>
      <vt:lpstr>業務費用說明</vt:lpstr>
      <vt:lpstr>空白頁30</vt:lpstr>
      <vt:lpstr>附錄</vt:lpstr>
      <vt:lpstr>附錄(空白)</vt:lpstr>
      <vt:lpstr>支出明細表!Print_Area</vt:lpstr>
      <vt:lpstr>'用人費用彙計表 '!Print_Area</vt:lpstr>
      <vt:lpstr>存款利息收入明細表!Print_Area</vt:lpstr>
      <vt:lpstr>收支餘絀預計表!Print_Area</vt:lpstr>
      <vt:lpstr>呆帳!Print_Area</vt:lpstr>
      <vt:lpstr>投資業務收入明細表!Print_Area</vt:lpstr>
      <vt:lpstr>固定資產建設改良擴充!Print_Area</vt:lpstr>
      <vt:lpstr>現金流量預計表!Print_Area</vt:lpstr>
      <vt:lpstr>媒體政策及業務宣導費彙計表!Print_Area</vt:lpstr>
      <vt:lpstr>提繳費收入!Print_Area</vt:lpstr>
      <vt:lpstr>無形資產!Print_Area</vt:lpstr>
      <vt:lpstr>業務費用!Print_Area</vt:lpstr>
      <vt:lpstr>業務費用說明!Print_Area</vt:lpstr>
      <vt:lpstr>資產折舊!Print_Area</vt:lpstr>
      <vt:lpstr>'資產報廢(秘)'!Print_Area</vt:lpstr>
      <vt:lpstr>預計平衡表!Print_Area</vt:lpstr>
      <vt:lpstr>'雜項收入明細表 '!Print_Area</vt:lpstr>
      <vt:lpstr>雜項業務收入明細表!Print_Area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林敬諺</cp:lastModifiedBy>
  <cp:lastPrinted>2022-08-11T03:33:54Z</cp:lastPrinted>
  <dcterms:created xsi:type="dcterms:W3CDTF">2002-03-08T01:40:00Z</dcterms:created>
  <dcterms:modified xsi:type="dcterms:W3CDTF">2022-08-24T06:27:26Z</dcterms:modified>
</cp:coreProperties>
</file>