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14385" yWindow="-15" windowWidth="14430" windowHeight="12630" tabRatio="805" activeTab="4"/>
  </bookViews>
  <sheets>
    <sheet name="勞工保險" sheetId="16" r:id="rId1"/>
    <sheet name="勞工職災保險及保護" sheetId="17" r:id="rId2"/>
    <sheet name="就業保險&amp;勞工退休金&amp;積欠墊償" sheetId="2" r:id="rId3"/>
    <sheet name="農民保險&amp;農民退休儲金&amp;老農津貼" sheetId="18" r:id="rId4"/>
    <sheet name="國民年金" sheetId="10" r:id="rId5"/>
  </sheets>
  <calcPr calcId="145621"/>
</workbook>
</file>

<file path=xl/calcChain.xml><?xml version="1.0" encoding="utf-8"?>
<calcChain xmlns="http://schemas.openxmlformats.org/spreadsheetml/2006/main">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F19" i="17" l="1"/>
  <c r="F16" i="17"/>
  <c r="F12" i="17" s="1"/>
  <c r="H17" i="17"/>
  <c r="F17" i="17"/>
  <c r="H14" i="17"/>
  <c r="H12" i="17"/>
  <c r="G12" i="17"/>
  <c r="H11" i="17"/>
  <c r="F11" i="17"/>
  <c r="E17" i="17"/>
  <c r="E14" i="17"/>
  <c r="C17" i="17"/>
  <c r="C14" i="17"/>
  <c r="E12" i="17"/>
  <c r="E11" i="17"/>
  <c r="D12" i="17"/>
  <c r="C12" i="17"/>
  <c r="C11" i="17"/>
  <c r="G5" i="17"/>
  <c r="E15" i="16"/>
  <c r="E21" i="16"/>
  <c r="E18" i="16"/>
  <c r="F12" i="16"/>
  <c r="C12" i="16"/>
  <c r="G15" i="16"/>
  <c r="G21" i="16"/>
  <c r="B21" i="16"/>
  <c r="D21" i="16"/>
  <c r="D18" i="16"/>
  <c r="B18" i="16"/>
  <c r="D15" i="16"/>
  <c r="B15" i="16"/>
  <c r="G12" i="16"/>
  <c r="G11" i="16"/>
  <c r="E11" i="16"/>
  <c r="D12" i="16"/>
  <c r="D11" i="16"/>
  <c r="B12" i="16"/>
  <c r="B11" i="16"/>
  <c r="F5" i="16"/>
  <c r="E4" i="16"/>
  <c r="F4" i="17"/>
  <c r="E10" i="17" l="1"/>
  <c r="F14" i="17"/>
  <c r="H10" i="17"/>
  <c r="F10" i="17"/>
  <c r="G10" i="16"/>
  <c r="C10" i="17"/>
  <c r="E12" i="16"/>
  <c r="E10" i="16" s="1"/>
  <c r="D10" i="16"/>
  <c r="B10" i="16"/>
  <c r="H24" i="10" l="1"/>
  <c r="F24" i="10"/>
  <c r="E24" i="10"/>
  <c r="B24" i="10"/>
  <c r="F23" i="10"/>
  <c r="F22" i="10"/>
  <c r="F21" i="10"/>
  <c r="F20" i="10"/>
  <c r="F19" i="10"/>
  <c r="F18" i="10"/>
  <c r="H17" i="10"/>
  <c r="G17" i="10"/>
  <c r="E17" i="10"/>
  <c r="C17" i="10"/>
  <c r="B17" i="10"/>
  <c r="F17" i="10" s="1"/>
  <c r="H16" i="10"/>
  <c r="E16" i="10"/>
  <c r="H13" i="10"/>
  <c r="E13" i="10"/>
  <c r="E12" i="10" s="1"/>
  <c r="H6" i="10"/>
  <c r="E6" i="10"/>
  <c r="D6" i="10"/>
  <c r="G5" i="10"/>
  <c r="F12" i="10" l="1"/>
  <c r="H12" i="10"/>
  <c r="B12" i="10"/>
  <c r="E22" i="2" l="1"/>
  <c r="F23" i="2"/>
  <c r="B28" i="2"/>
  <c r="C28" i="2"/>
  <c r="D28" i="2"/>
  <c r="E28" i="2"/>
  <c r="F28" i="2"/>
  <c r="G28" i="2"/>
  <c r="C12" i="2" l="1"/>
  <c r="G47" i="2" l="1"/>
  <c r="D47" i="2"/>
  <c r="F43" i="2"/>
  <c r="E42" i="2"/>
  <c r="G10" i="2"/>
  <c r="F10" i="2"/>
  <c r="E10" i="2"/>
  <c r="D10" i="2"/>
  <c r="C10" i="2"/>
  <c r="B10" i="2"/>
  <c r="F5" i="2"/>
  <c r="E4" i="2"/>
</calcChain>
</file>

<file path=xl/sharedStrings.xml><?xml version="1.0" encoding="utf-8"?>
<sst xmlns="http://schemas.openxmlformats.org/spreadsheetml/2006/main" count="315" uniqueCount="145">
  <si>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</si>
  <si>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</si>
  <si>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</si>
  <si>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</si>
  <si>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</si>
  <si>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</si>
  <si>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</si>
  <si>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</si>
  <si>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</si>
  <si>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</si>
  <si>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</si>
  <si>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</si>
  <si>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</si>
  <si>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</si>
  <si>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</si>
  <si>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</si>
  <si>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</si>
  <si>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</si>
  <si>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</si>
  <si>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</si>
  <si>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</si>
  <si>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</si>
  <si>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</si>
  <si>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</si>
  <si>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</si>
  <si>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</si>
  <si>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</si>
  <si>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</si>
  <si>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</si>
  <si>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</si>
  <si>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</si>
  <si>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</si>
  <si>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</si>
  <si>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</si>
  <si>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</si>
  <si>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</si>
  <si>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</si>
  <si>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</si>
  <si>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</si>
  <si>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</si>
  <si>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</si>
  <si>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</si>
  <si>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</si>
  <si>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</si>
  <si>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</si>
  <si>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</si>
  <si>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</si>
  <si>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</si>
  <si>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</si>
  <si>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</si>
  <si>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</si>
  <si>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</si>
  <si>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</si>
  <si>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</si>
  <si>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</si>
  <si>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</si>
  <si>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</si>
  <si>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</si>
  <si>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</si>
  <si>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</si>
  <si>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</si>
  <si>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</si>
  <si>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</si>
  <si>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</si>
  <si>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</si>
  <si>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</si>
  <si>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</si>
  <si>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</si>
  <si>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</si>
  <si>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t>保險給付(註4)</t>
  </si>
  <si>
    <t>基本保證年金(註5)</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</si>
  <si>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</si>
  <si>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r>
      <rPr>
        <sz val="12"/>
        <color rgb="FF000000"/>
        <rFont val="微軟正黑體"/>
        <family val="2"/>
        <charset val="136"/>
      </rPr>
      <t>　　</t>
    </r>
    <r>
      <rPr>
        <sz val="12"/>
        <color rgb="FF000000"/>
        <rFont val="Times New Roman"/>
        <family val="1"/>
        <charset val="136"/>
      </rPr>
      <t xml:space="preserve">4. </t>
    </r>
    <r>
      <rPr>
        <sz val="12"/>
        <color rgb="FF000000"/>
        <rFont val="微軟正黑體"/>
        <family val="2"/>
        <charset val="136"/>
      </rPr>
      <t>①、④、⑥、⑦、⑧為保險給付支出，其中①、④、⑥之年金差額由中央主管機關負擔。</t>
    </r>
  </si>
  <si>
    <r>
      <rPr>
        <sz val="12"/>
        <color rgb="FF000000"/>
        <rFont val="微軟正黑體"/>
        <family val="2"/>
        <charset val="136"/>
      </rPr>
      <t>　　</t>
    </r>
    <r>
      <rPr>
        <sz val="12"/>
        <color rgb="FF000000"/>
        <rFont val="Times New Roman"/>
        <family val="1"/>
        <charset val="136"/>
      </rPr>
      <t xml:space="preserve">5. </t>
    </r>
    <r>
      <rPr>
        <sz val="12"/>
        <color rgb="FF000000"/>
        <rFont val="微軟正黑體"/>
        <family val="2"/>
        <charset val="136"/>
      </rPr>
      <t>基本保證年金②、③、⑤為具津貼性質之給付，由中央主管機關編列預算支應。</t>
    </r>
  </si>
  <si>
    <t>1、2月數</t>
    <phoneticPr fontId="6" type="noConversion"/>
  </si>
  <si>
    <t>本年1至本月累計數</t>
    <phoneticPr fontId="6" type="noConversion"/>
  </si>
  <si>
    <t>1月</t>
    <phoneticPr fontId="6" type="noConversion"/>
  </si>
  <si>
    <t>2月</t>
    <phoneticPr fontId="6" type="noConversion"/>
  </si>
  <si>
    <t>2月數</t>
    <phoneticPr fontId="6" type="noConversion"/>
  </si>
  <si>
    <t>①老年年金</t>
    <phoneticPr fontId="6" type="noConversion"/>
  </si>
  <si>
    <t>②老年基本保證年金</t>
    <phoneticPr fontId="6" type="noConversion"/>
  </si>
  <si>
    <t>③原住民給付</t>
    <phoneticPr fontId="6" type="noConversion"/>
  </si>
  <si>
    <t>④身心障礙年金(註6)</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</si>
  <si>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</si>
  <si>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</si>
  <si>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</si>
  <si>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</si>
  <si>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</si>
  <si>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</si>
  <si>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</si>
  <si>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</si>
  <si>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</si>
  <si>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</si>
  <si>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</si>
  <si>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</si>
  <si>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【勞工職災保險及保護】</t>
    <phoneticPr fontId="6" type="noConversion"/>
  </si>
  <si>
    <t>投保單位(月底)</t>
    <phoneticPr fontId="6" type="noConversion"/>
  </si>
  <si>
    <t>被保險人數(月底)(註2)</t>
    <phoneticPr fontId="6" type="noConversion"/>
  </si>
  <si>
    <t>給付項目</t>
    <phoneticPr fontId="6" type="noConversion"/>
  </si>
  <si>
    <t>年金首發</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</si>
  <si>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</si>
  <si>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</si>
  <si>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</si>
  <si>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</si>
  <si>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</si>
  <si>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</si>
  <si>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</si>
  <si>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</si>
  <si>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</si>
  <si>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</si>
  <si>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已
加
保
者</t>
    <phoneticPr fontId="6" type="noConversion"/>
  </si>
  <si>
    <t>照護補助-傷病住院</t>
    <phoneticPr fontId="6" type="noConversion"/>
  </si>
  <si>
    <t>未
加
保
者</t>
    <phoneticPr fontId="6" type="noConversion"/>
  </si>
  <si>
    <t>失能補助</t>
    <phoneticPr fontId="6" type="noConversion"/>
  </si>
  <si>
    <t>死亡補助</t>
    <phoneticPr fontId="6" type="noConversion"/>
  </si>
  <si>
    <t>勞保續保保費補助</t>
    <phoneticPr fontId="6" type="noConversion"/>
  </si>
  <si>
    <t>本人請領月退休儲金</t>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</si>
  <si>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</si>
  <si>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</si>
  <si>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</si>
  <si>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</si>
  <si>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</si>
  <si>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</si>
  <si>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r>
      <rPr>
        <sz val="12"/>
        <rFont val="微軟正黑體"/>
        <family val="2"/>
        <charset val="136"/>
      </rPr>
      <t>　　</t>
    </r>
    <r>
      <rPr>
        <sz val="12"/>
        <rFont val="Times New Roman"/>
        <family val="1"/>
      </rPr>
      <t xml:space="preserve">7. </t>
    </r>
    <r>
      <rPr>
        <sz val="12"/>
        <rFont val="微軟正黑體"/>
        <family val="2"/>
        <charset val="136"/>
      </rPr>
      <t>一次給付件數及金額之累計數採按月累加方式；年金給付件數之累計數採本月數，年金給付金額及首發件數</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</si>
  <si>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日起農民健康保險月投保金額調整為</t>
    </r>
    <r>
      <rPr>
        <sz val="12"/>
        <color rgb="FF000000"/>
        <rFont val="Times New Roman"/>
        <family val="1"/>
      </rPr>
      <t xml:space="preserve"> 20,400</t>
    </r>
    <r>
      <rPr>
        <sz val="12"/>
        <color rgb="FF000000"/>
        <rFont val="微軟正黑體"/>
        <family val="2"/>
        <charset val="136"/>
      </rPr>
      <t>元，保險費率維持</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</si>
  <si>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日起農民職業災害保險月投保金額調整為</t>
    </r>
    <r>
      <rPr>
        <sz val="12"/>
        <color rgb="FF000000"/>
        <rFont val="Times New Roman"/>
        <family val="1"/>
      </rPr>
      <t xml:space="preserve"> 20,400</t>
    </r>
    <r>
      <rPr>
        <sz val="12"/>
        <color rgb="FF000000"/>
        <rFont val="微軟正黑體"/>
        <family val="2"/>
        <charset val="136"/>
      </rPr>
      <t>元，保險費率調整為</t>
    </r>
    <r>
      <rPr>
        <sz val="12"/>
        <color rgb="FF000000"/>
        <rFont val="Times New Roman"/>
        <family val="1"/>
      </rPr>
      <t xml:space="preserve"> 0.19%</t>
    </r>
    <r>
      <rPr>
        <sz val="12"/>
        <color rgb="FF000000"/>
        <rFont val="微軟正黑體"/>
        <family val="2"/>
        <charset val="136"/>
      </rPr>
      <t>。</t>
    </r>
    <phoneticPr fontId="6" type="noConversion"/>
  </si>
  <si>
    <t>實計給付</t>
    <phoneticPr fontId="6" type="noConversion"/>
  </si>
  <si>
    <t>人數（人）</t>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</si>
  <si>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</si>
  <si>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1,623</t>
    </r>
    <r>
      <rPr>
        <sz val="12"/>
        <rFont val="微軟正黑體"/>
        <family val="2"/>
        <charset val="136"/>
      </rPr>
      <t>件，</t>
    </r>
    <r>
      <rPr>
        <sz val="12"/>
        <rFont val="Times New Roman"/>
        <family val="1"/>
      </rPr>
      <t>8,123,009</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16,005,754</t>
    </r>
    <r>
      <rPr>
        <sz val="12"/>
        <rFont val="微軟正黑體"/>
        <family val="2"/>
        <charset val="136"/>
      </rPr>
      <t>元；</t>
    </r>
    <phoneticPr fontId="6" type="noConversion"/>
  </si>
  <si>
    <r>
      <rPr>
        <sz val="12"/>
        <rFont val="微軟正黑體"/>
        <family val="2"/>
        <charset val="136"/>
      </rPr>
      <t>　　　首發件數不含國併勞。</t>
    </r>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</si>
  <si>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</si>
  <si>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</si>
  <si>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7,327,683</t>
    </r>
    <r>
      <rPr>
        <sz val="12"/>
        <rFont val="微軟正黑體"/>
        <family val="2"/>
        <charset val="136"/>
      </rPr>
      <t>人、個人提繳人數</t>
    </r>
    <r>
      <rPr>
        <sz val="12"/>
        <rFont val="Times New Roman"/>
        <family val="1"/>
      </rPr>
      <t xml:space="preserve"> 998,972</t>
    </r>
    <r>
      <rPr>
        <sz val="12"/>
        <rFont val="微軟正黑體"/>
        <family val="2"/>
        <charset val="136"/>
      </rPr>
      <t>人。</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</si>
  <si>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5.69 %</t>
    </r>
    <r>
      <rPr>
        <sz val="12"/>
        <rFont val="微軟正黑體"/>
        <family val="2"/>
        <charset val="136"/>
      </rPr>
      <t>。</t>
    </r>
    <phoneticPr fontId="6" type="noConversion"/>
  </si>
  <si>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r>
      <rPr>
        <sz val="12"/>
        <rFont val="Times New Roman"/>
        <family val="1"/>
      </rPr>
      <t>(</t>
    </r>
    <r>
      <rPr>
        <sz val="12"/>
        <rFont val="微軟正黑體"/>
        <family val="2"/>
        <charset val="136"/>
      </rPr>
      <t>包含續發收回案</t>
    </r>
    <r>
      <rPr>
        <sz val="12"/>
        <rFont val="Times New Roman"/>
        <family val="1"/>
      </rPr>
      <t>)</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</si>
  <si>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26,400</t>
    </r>
    <r>
      <rPr>
        <sz val="12"/>
        <rFont val="微軟正黑體"/>
        <family val="2"/>
        <charset val="136"/>
      </rPr>
      <t>元，本月平均提繳率</t>
    </r>
    <r>
      <rPr>
        <sz val="12"/>
        <rFont val="Times New Roman"/>
        <family val="1"/>
      </rPr>
      <t xml:space="preserve"> 9.78%</t>
    </r>
    <r>
      <rPr>
        <sz val="12"/>
        <rFont val="微軟正黑體"/>
        <family val="2"/>
        <charset val="136"/>
      </rPr>
      <t>。</t>
    </r>
    <phoneticPr fontId="6" type="noConversion"/>
  </si>
  <si>
    <r>
      <rPr>
        <sz val="12"/>
        <rFont val="微軟正黑體"/>
        <family val="2"/>
        <charset val="136"/>
      </rPr>
      <t>　　</t>
    </r>
    <r>
      <rPr>
        <sz val="12"/>
        <rFont val="Times New Roman"/>
        <family val="1"/>
      </rPr>
      <t>6. 2</t>
    </r>
    <r>
      <rPr>
        <sz val="12"/>
        <rFont val="微軟正黑體"/>
        <family val="2"/>
        <charset val="136"/>
      </rPr>
      <t>月身心障礙年金包含勞併國</t>
    </r>
    <r>
      <rPr>
        <sz val="12"/>
        <rFont val="Times New Roman"/>
        <family val="1"/>
      </rPr>
      <t xml:space="preserve"> 905</t>
    </r>
    <r>
      <rPr>
        <sz val="12"/>
        <rFont val="微軟正黑體"/>
        <family val="2"/>
        <charset val="136"/>
      </rPr>
      <t>人，</t>
    </r>
    <r>
      <rPr>
        <sz val="12"/>
        <rFont val="Times New Roman"/>
        <family val="1"/>
      </rPr>
      <t>344,722</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643,575</t>
    </r>
    <r>
      <rPr>
        <sz val="12"/>
        <rFont val="微軟正黑體"/>
        <family val="2"/>
        <charset val="136"/>
      </rPr>
      <t>元；首發人數不含勞併國。</t>
    </r>
    <phoneticPr fontId="6" type="noConversion"/>
  </si>
  <si>
    <r>
      <t>註：</t>
    </r>
    <r>
      <rPr>
        <sz val="12"/>
        <color rgb="FF000000"/>
        <rFont val="Times New Roman"/>
        <family val="1"/>
      </rPr>
      <t xml:space="preserve">1. </t>
    </r>
    <r>
      <rPr>
        <sz val="12"/>
        <color rgb="FF000000"/>
        <rFont val="微軟正黑體"/>
        <family val="2"/>
        <charset val="136"/>
      </rPr>
      <t>就業保險保險費率</t>
    </r>
    <r>
      <rPr>
        <sz val="12"/>
        <color rgb="FF000000"/>
        <rFont val="Times New Roman"/>
        <family val="1"/>
        <charset val="136"/>
      </rPr>
      <t xml:space="preserve"> 1%</t>
    </r>
    <r>
      <rPr>
        <sz val="12"/>
        <color rgb="FF000000"/>
        <rFont val="微軟正黑體"/>
        <family val="2"/>
        <charset val="136"/>
      </rPr>
      <t>。</t>
    </r>
    <phoneticPr fontId="6" type="noConversion"/>
  </si>
  <si>
    <r>
      <t>　　</t>
    </r>
    <r>
      <rPr>
        <sz val="12"/>
        <color rgb="FF000000"/>
        <rFont val="Times New Roman"/>
        <family val="1"/>
      </rPr>
      <t xml:space="preserve">2. </t>
    </r>
    <r>
      <rPr>
        <sz val="12"/>
        <color rgb="FF000000"/>
        <rFont val="微軟正黑體"/>
        <family val="2"/>
        <charset val="136"/>
      </rPr>
      <t>全民健保保費補助負值部分，係因相關單位作業期程及就業服務機構撤銷失業認定而追回補助所致。</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</si>
  <si>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500,294</t>
    </r>
    <r>
      <rPr>
        <sz val="12"/>
        <rFont val="微軟正黑體"/>
        <family val="2"/>
        <charset val="136"/>
      </rPr>
      <t>人。</t>
    </r>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</si>
  <si>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</si>
  <si>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6" type="noConversion"/>
  </si>
  <si>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2</t>
    </r>
    <r>
      <rPr>
        <sz val="12"/>
        <rFont val="微軟正黑體"/>
        <family val="2"/>
        <charset val="136"/>
      </rPr>
      <t>月累計件數，金額及首發件數</t>
    </r>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</si>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</sst>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 ;\-0\ ;&quot; - &quot;;@\ "/>
    <numFmt numFmtId="177" formatCode="_-* #,##0_-;\-* #,##0_-;_-* \-_-;_-@_-"/>
    <numFmt numFmtId="178" formatCode="#,##0_-;\-#,##0_-;&quot;-&quot;_-"/>
  </numFmts>
  <fonts count="16"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10.5"/>
      <color rgb="FF000000"/>
      <name val="微軟正黑體"/>
      <family val="2"/>
      <charset val="136"/>
    </font>
    <font>
      <sz val="10.5"/>
      <color rgb="FF000000"/>
      <name val="新細明體"/>
      <family val="1"/>
      <charset val="136"/>
    </font>
    <font>
      <sz val="9"/>
      <name val="新細明體"/>
      <family val="1"/>
      <charset val="136"/>
    </font>
    <font>
      <sz val="11.5"/>
      <color rgb="FF000000"/>
      <name val="微軟正黑體"/>
      <family val="2"/>
      <charset val="136"/>
    </font>
    <font>
      <sz val="11.5"/>
      <color rgb="FF000000"/>
      <name val="新細明體"/>
      <family val="1"/>
      <charset val="136"/>
    </font>
  </fonts>
  <fills count="3">
    <fill>
      <patternFill patternType="none"/>
    </fill>
    <fill>
      <patternFill patternType="gray125"/>
    </fill>
    <fill>
      <patternFill patternType="solid">
        <fgColor rgb="FFFEEFE2"/>
        <bgColor indexed="64"/>
      </patternFill>
    </fill>
  </fills>
  <borders count="72">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52">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4"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4"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4"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10" fillId="0" borderId="0" xfId="0" applyFont="1">
      <alignment vertical="center"/>
    </xf>
    <xf numFmtId="0" fontId="8"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9" xfId="0" applyNumberFormat="1" applyFont="1" applyFill="1" applyBorder="1">
      <alignment vertical="center"/>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1" fillId="0" borderId="55" xfId="2"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Border="1" applyAlignment="1">
      <alignment horizontal="center" vertical="center" wrapText="1"/>
    </xf>
    <xf numFmtId="0" fontId="11" fillId="0" borderId="58" xfId="2" applyFont="1" applyBorder="1" applyAlignment="1">
      <alignment horizontal="center" vertical="center" wrapText="1"/>
    </xf>
    <xf numFmtId="0" fontId="12" fillId="0" borderId="55" xfId="0" applyFont="1" applyBorder="1" applyAlignment="1">
      <alignment horizontal="center" vertical="center" wrapText="1"/>
    </xf>
    <xf numFmtId="0" fontId="14" fillId="0" borderId="67" xfId="2" applyFont="1" applyBorder="1" applyAlignment="1">
      <alignment vertical="center" wrapText="1"/>
    </xf>
    <xf numFmtId="0" fontId="15"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4" fillId="0" borderId="50" xfId="2" applyFont="1" applyBorder="1" applyAlignment="1">
      <alignment vertical="center" wrapText="1"/>
    </xf>
    <xf numFmtId="0" fontId="15"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176" fontId="3" fillId="0" borderId="1" xfId="0" applyNumberFormat="1" applyFont="1" applyBorder="1" applyAlignment="1">
      <alignment horizontal="center" vertical="center"/>
    </xf>
    <xf numFmtId="0" fontId="3" fillId="2" borderId="1" xfId="0"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0" fontId="3" fillId="2" borderId="2" xfId="2" applyFont="1" applyFill="1" applyBorder="1" applyAlignment="1">
      <alignment horizontal="center" vertical="center"/>
    </xf>
    <xf numFmtId="176" fontId="3" fillId="2" borderId="1" xfId="2" applyNumberFormat="1"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0" fillId="0" borderId="9" xfId="0" applyBorder="1" applyAlignment="1">
      <alignment horizontal="center" vertical="center"/>
    </xf>
    <xf numFmtId="0" fontId="3" fillId="0" borderId="2" xfId="2" applyFont="1" applyFill="1" applyBorder="1" applyAlignment="1">
      <alignment horizontal="center" vertical="center"/>
    </xf>
    <xf numFmtId="176" fontId="3" fillId="0" borderId="1" xfId="2" applyNumberFormat="1" applyFont="1" applyFill="1" applyBorder="1" applyAlignment="1">
      <alignment horizontal="center" vertical="center"/>
    </xf>
  </cellXfs>
  <cellStyles count="3">
    <cellStyle name="一般" xfId="0" builtinId="0"/>
    <cellStyle name="一般 2" xfId="2"/>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color rgb="FFABF7F3"/>
      <color rgb="FFCDEAB8"/>
      <color rgb="FFACDC88"/>
      <color rgb="FFEFE4B3"/>
      <color rgb="FFB9E9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Z28"/>
  <sheetViews>
    <sheetView showGridLines="0" zoomScaleNormal="100" zoomScaleSheetLayoutView="80" workbookViewId="0">
      <selection activeCell="H1" sqref="H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72" t="s">
        <v>0</v>
      </c>
      <c r="B1" s="173"/>
      <c r="C1" s="173"/>
      <c r="D1" s="173"/>
      <c r="E1" s="173"/>
      <c r="F1" s="173"/>
      <c r="G1" s="174"/>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75" t="s">
        <v>1</v>
      </c>
      <c r="C2" s="175"/>
      <c r="D2" s="175"/>
      <c r="E2" s="175" t="s">
        <v>2</v>
      </c>
      <c r="F2" s="175"/>
      <c r="G2" s="175"/>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53" t="s">
        <v>3</v>
      </c>
      <c r="B3" s="154" t="s">
        <v>4</v>
      </c>
      <c r="C3" s="155" t="s">
        <v>5</v>
      </c>
      <c r="D3" s="156" t="s">
        <v>6</v>
      </c>
      <c r="E3" s="154" t="s">
        <v>4</v>
      </c>
      <c r="F3" s="155" t="s">
        <v>5</v>
      </c>
      <c r="G3" s="156"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56</v>
      </c>
      <c r="B4" s="62">
        <v>594601</v>
      </c>
      <c r="C4" s="63"/>
      <c r="D4" s="64"/>
      <c r="E4" s="62">
        <f>B4</f>
        <v>594601</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57</v>
      </c>
      <c r="B5" s="65"/>
      <c r="C5" s="110">
        <v>10383410</v>
      </c>
      <c r="D5" s="66"/>
      <c r="E5" s="65"/>
      <c r="F5" s="110">
        <f>C5</f>
        <v>10383410</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34288</v>
      </c>
      <c r="E6" s="67"/>
      <c r="F6" s="67"/>
      <c r="G6" s="66">
        <v>34318</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39386138744</v>
      </c>
      <c r="E7" s="67"/>
      <c r="F7" s="67"/>
      <c r="G7" s="66">
        <v>78849730593</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76" t="s">
        <v>10</v>
      </c>
      <c r="B8" s="177" t="s">
        <v>11</v>
      </c>
      <c r="C8" s="178"/>
      <c r="D8" s="179" t="s">
        <v>6</v>
      </c>
      <c r="E8" s="177" t="s">
        <v>11</v>
      </c>
      <c r="F8" s="178"/>
      <c r="G8" s="179"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76"/>
      <c r="B9" s="157"/>
      <c r="C9" s="158" t="s">
        <v>90</v>
      </c>
      <c r="D9" s="179"/>
      <c r="E9" s="157"/>
      <c r="F9" s="158" t="s">
        <v>90</v>
      </c>
      <c r="G9" s="179"/>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1818149</v>
      </c>
      <c r="C10" s="69"/>
      <c r="D10" s="64">
        <f>D11+D12</f>
        <v>41596261201</v>
      </c>
      <c r="E10" s="111">
        <f>E11+E12</f>
        <v>1937023</v>
      </c>
      <c r="F10" s="69"/>
      <c r="G10" s="64">
        <f>G11+G12</f>
        <v>80824591395</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149943</v>
      </c>
      <c r="C11" s="70"/>
      <c r="D11" s="113">
        <f>D13+D14+D16+D19+D22</f>
        <v>11159564598</v>
      </c>
      <c r="E11" s="112">
        <f>E13+E14+E16+E19+E22</f>
        <v>268817</v>
      </c>
      <c r="F11" s="70"/>
      <c r="G11" s="113">
        <f>G13+G14+G16+G19+G22</f>
        <v>20260005837</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1668206</v>
      </c>
      <c r="C12" s="115">
        <f t="shared" si="0"/>
        <v>12704</v>
      </c>
      <c r="D12" s="116">
        <f t="shared" si="0"/>
        <v>30436696603</v>
      </c>
      <c r="E12" s="114">
        <f t="shared" si="0"/>
        <v>1668206</v>
      </c>
      <c r="F12" s="115">
        <f t="shared" si="0"/>
        <v>25925</v>
      </c>
      <c r="G12" s="116">
        <f t="shared" si="0"/>
        <v>60564585558</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92</v>
      </c>
      <c r="B13" s="140">
        <v>9542</v>
      </c>
      <c r="C13" s="117"/>
      <c r="D13" s="141">
        <v>638375460</v>
      </c>
      <c r="E13" s="140">
        <v>17058</v>
      </c>
      <c r="F13" s="117"/>
      <c r="G13" s="141">
        <v>1145874298</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114465</v>
      </c>
      <c r="C14" s="68"/>
      <c r="D14" s="119">
        <v>288703039</v>
      </c>
      <c r="E14" s="118">
        <v>207457</v>
      </c>
      <c r="F14" s="68"/>
      <c r="G14" s="119">
        <v>545425782</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6460</v>
      </c>
      <c r="C15" s="68"/>
      <c r="D15" s="119">
        <f>D16+D17</f>
        <v>419902314</v>
      </c>
      <c r="E15" s="118">
        <f>E16+E17</f>
        <v>8011</v>
      </c>
      <c r="F15" s="68"/>
      <c r="G15" s="119">
        <f>G16+G17</f>
        <v>802347357</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1747</v>
      </c>
      <c r="C16" s="57"/>
      <c r="D16" s="71">
        <v>367766838</v>
      </c>
      <c r="E16" s="62">
        <v>3298</v>
      </c>
      <c r="F16" s="57"/>
      <c r="G16" s="71">
        <v>698920500</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93</v>
      </c>
      <c r="B17" s="62">
        <v>4713</v>
      </c>
      <c r="C17" s="57">
        <v>29</v>
      </c>
      <c r="D17" s="71">
        <v>52135476</v>
      </c>
      <c r="E17" s="62">
        <v>4713</v>
      </c>
      <c r="F17" s="57">
        <v>43</v>
      </c>
      <c r="G17" s="71">
        <v>103426857</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94</v>
      </c>
      <c r="B18" s="118">
        <f>B19+B20</f>
        <v>1627937</v>
      </c>
      <c r="C18" s="68"/>
      <c r="D18" s="119">
        <f>D19+D20</f>
        <v>36886318301</v>
      </c>
      <c r="E18" s="118">
        <f>E19+E20</f>
        <v>1633734</v>
      </c>
      <c r="F18" s="68"/>
      <c r="G18" s="119">
        <v>72524503556</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7809</v>
      </c>
      <c r="C19" s="57"/>
      <c r="D19" s="71">
        <v>7048051196</v>
      </c>
      <c r="E19" s="62">
        <v>13606</v>
      </c>
      <c r="F19" s="57"/>
      <c r="G19" s="71">
        <v>13144764868</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1620128</v>
      </c>
      <c r="C20" s="57">
        <v>12082</v>
      </c>
      <c r="D20" s="71">
        <v>29838267105</v>
      </c>
      <c r="E20" s="62">
        <v>1620128</v>
      </c>
      <c r="F20" s="57">
        <v>24828</v>
      </c>
      <c r="G20" s="71">
        <v>59379738688</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59745</v>
      </c>
      <c r="C21" s="68"/>
      <c r="D21" s="119">
        <f>D22+D23</f>
        <v>3362962087</v>
      </c>
      <c r="E21" s="118">
        <f>E22+E23</f>
        <v>70763</v>
      </c>
      <c r="F21" s="68"/>
      <c r="G21" s="119">
        <f>G22+G23</f>
        <v>5806440402</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16380</v>
      </c>
      <c r="C22" s="57"/>
      <c r="D22" s="71">
        <v>2816668065</v>
      </c>
      <c r="E22" s="62">
        <v>27398</v>
      </c>
      <c r="F22" s="57"/>
      <c r="G22" s="71">
        <v>4725020389</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43365</v>
      </c>
      <c r="C23" s="142">
        <v>593</v>
      </c>
      <c r="D23" s="143">
        <v>546294022</v>
      </c>
      <c r="E23" s="121">
        <v>43365</v>
      </c>
      <c r="F23" s="142">
        <v>1054</v>
      </c>
      <c r="G23" s="143">
        <v>1081420013</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6.5" customHeight="1" thickTop="1" x14ac:dyDescent="0.25">
      <c r="A24" s="135" t="s">
        <v>128</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35" t="s">
        <v>129</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130</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131</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117</v>
      </c>
    </row>
  </sheetData>
  <mergeCells count="8">
    <mergeCell ref="A1:G1"/>
    <mergeCell ref="B2:D2"/>
    <mergeCell ref="E2:G2"/>
    <mergeCell ref="A8:A9"/>
    <mergeCell ref="B8:C8"/>
    <mergeCell ref="D8:D9"/>
    <mergeCell ref="E8:F8"/>
    <mergeCell ref="G8:G9"/>
  </mergeCells>
  <phoneticPr fontId="13"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&amp;C&amp;"微軟正黑體,粗體"&amp;16勞工保險局112年2月統計提要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R37"/>
  <sheetViews>
    <sheetView showGridLines="0" zoomScaleNormal="100" zoomScaleSheetLayoutView="80" workbookViewId="0">
      <selection activeCell="I1" sqref="I1"/>
    </sheetView>
  </sheetViews>
  <sheetFormatPr defaultRowHeight="16.5" x14ac:dyDescent="0.25"/>
  <cols>
    <col min="1" max="1" width="3.875" style="48" customWidth="1"/>
    <col min="2" max="2" width="19.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72" t="s">
        <v>95</v>
      </c>
      <c r="B1" s="172"/>
      <c r="C1" s="173"/>
      <c r="D1" s="173"/>
      <c r="E1" s="173"/>
      <c r="F1" s="173"/>
      <c r="G1" s="173"/>
      <c r="H1" s="174"/>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221"/>
      <c r="B2" s="222"/>
      <c r="C2" s="175" t="s">
        <v>1</v>
      </c>
      <c r="D2" s="175"/>
      <c r="E2" s="175"/>
      <c r="F2" s="175" t="s">
        <v>2</v>
      </c>
      <c r="G2" s="175"/>
      <c r="H2" s="175"/>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223" t="s">
        <v>91</v>
      </c>
      <c r="B3" s="224"/>
      <c r="C3" s="154" t="s">
        <v>4</v>
      </c>
      <c r="D3" s="155" t="s">
        <v>5</v>
      </c>
      <c r="E3" s="156" t="s">
        <v>6</v>
      </c>
      <c r="F3" s="154" t="s">
        <v>4</v>
      </c>
      <c r="G3" s="155" t="s">
        <v>5</v>
      </c>
      <c r="H3" s="156"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6.1" customHeight="1" thickTop="1" x14ac:dyDescent="0.25">
      <c r="A4" s="219" t="s">
        <v>96</v>
      </c>
      <c r="B4" s="220"/>
      <c r="C4" s="62">
        <v>787244</v>
      </c>
      <c r="D4" s="63"/>
      <c r="E4" s="64"/>
      <c r="F4" s="62">
        <f>C4</f>
        <v>787244</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6.1" customHeight="1" x14ac:dyDescent="0.25">
      <c r="A5" s="211" t="s">
        <v>97</v>
      </c>
      <c r="B5" s="212"/>
      <c r="C5" s="65"/>
      <c r="D5" s="110">
        <v>11031092</v>
      </c>
      <c r="E5" s="66"/>
      <c r="F5" s="65"/>
      <c r="G5" s="110">
        <f>D5</f>
        <v>11031092</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6.1" customHeight="1" x14ac:dyDescent="0.25">
      <c r="A6" s="211" t="s">
        <v>8</v>
      </c>
      <c r="B6" s="212"/>
      <c r="C6" s="67"/>
      <c r="D6" s="67"/>
      <c r="E6" s="66">
        <v>38870</v>
      </c>
      <c r="F6" s="67"/>
      <c r="G6" s="67"/>
      <c r="H6" s="66">
        <v>38886</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6.1" customHeight="1" thickBot="1" x14ac:dyDescent="0.3">
      <c r="A7" s="213" t="s">
        <v>9</v>
      </c>
      <c r="B7" s="214"/>
      <c r="C7" s="67"/>
      <c r="D7" s="67"/>
      <c r="E7" s="66">
        <v>799913567</v>
      </c>
      <c r="F7" s="67"/>
      <c r="G7" s="67"/>
      <c r="H7" s="66">
        <v>1598483264</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215" t="s">
        <v>98</v>
      </c>
      <c r="B8" s="216"/>
      <c r="C8" s="177" t="s">
        <v>11</v>
      </c>
      <c r="D8" s="178"/>
      <c r="E8" s="179" t="s">
        <v>6</v>
      </c>
      <c r="F8" s="177" t="s">
        <v>11</v>
      </c>
      <c r="G8" s="178"/>
      <c r="H8" s="179"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217"/>
      <c r="B9" s="218"/>
      <c r="C9" s="157"/>
      <c r="D9" s="158" t="s">
        <v>99</v>
      </c>
      <c r="E9" s="179"/>
      <c r="F9" s="157"/>
      <c r="G9" s="158" t="s">
        <v>99</v>
      </c>
      <c r="H9" s="179"/>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6.1" customHeight="1" thickTop="1" thickBot="1" x14ac:dyDescent="0.3">
      <c r="A10" s="203" t="s">
        <v>12</v>
      </c>
      <c r="B10" s="204"/>
      <c r="C10" s="111">
        <f>C11+C12</f>
        <v>8159</v>
      </c>
      <c r="D10" s="69"/>
      <c r="E10" s="64">
        <f>E11+E12</f>
        <v>326737247</v>
      </c>
      <c r="F10" s="111">
        <f>F11+F12</f>
        <v>348148</v>
      </c>
      <c r="G10" s="69"/>
      <c r="H10" s="64">
        <f>H11+H12</f>
        <v>994746813</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6.1" customHeight="1" x14ac:dyDescent="0.25">
      <c r="A11" s="205" t="s">
        <v>13</v>
      </c>
      <c r="B11" s="206"/>
      <c r="C11" s="112">
        <f>C13+C15+C18+C20+C21</f>
        <v>5756</v>
      </c>
      <c r="D11" s="70"/>
      <c r="E11" s="113">
        <f>E13+E15+E18+E20+E21</f>
        <v>289718835</v>
      </c>
      <c r="F11" s="112">
        <f>F13+F15+F18+F20+F21</f>
        <v>345745</v>
      </c>
      <c r="G11" s="70"/>
      <c r="H11" s="113">
        <f>H13+H15+H18+H20+H21</f>
        <v>922663479</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6.1" customHeight="1" thickBot="1" x14ac:dyDescent="0.3">
      <c r="A12" s="207" t="s">
        <v>14</v>
      </c>
      <c r="B12" s="208"/>
      <c r="C12" s="114">
        <f t="shared" ref="C12:H12" si="0">C16+C19</f>
        <v>2403</v>
      </c>
      <c r="D12" s="115">
        <f t="shared" si="0"/>
        <v>25</v>
      </c>
      <c r="E12" s="116">
        <f t="shared" si="0"/>
        <v>37018412</v>
      </c>
      <c r="F12" s="114">
        <f t="shared" si="0"/>
        <v>2403</v>
      </c>
      <c r="G12" s="115">
        <f t="shared" si="0"/>
        <v>53</v>
      </c>
      <c r="H12" s="116">
        <f t="shared" si="0"/>
        <v>72083334</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6.1" customHeight="1" x14ac:dyDescent="0.25">
      <c r="A13" s="209" t="s">
        <v>16</v>
      </c>
      <c r="B13" s="210"/>
      <c r="C13" s="144">
        <v>5587</v>
      </c>
      <c r="D13" s="72"/>
      <c r="E13" s="145">
        <v>192284265</v>
      </c>
      <c r="F13" s="144">
        <v>9895</v>
      </c>
      <c r="G13" s="72"/>
      <c r="H13" s="145">
        <v>356281385</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6.1" customHeight="1" x14ac:dyDescent="0.25">
      <c r="A14" s="197" t="s">
        <v>100</v>
      </c>
      <c r="B14" s="198"/>
      <c r="C14" s="62">
        <f>C15+C16</f>
        <v>765</v>
      </c>
      <c r="D14" s="57"/>
      <c r="E14" s="71">
        <f>E15+E16</f>
        <v>62412892</v>
      </c>
      <c r="F14" s="62">
        <f>F15+F16</f>
        <v>893</v>
      </c>
      <c r="G14" s="57"/>
      <c r="H14" s="71">
        <f>H15+H16</f>
        <v>125555351</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6.1" customHeight="1" x14ac:dyDescent="0.25">
      <c r="A15" s="199" t="s">
        <v>18</v>
      </c>
      <c r="B15" s="200"/>
      <c r="C15" s="62">
        <v>129</v>
      </c>
      <c r="D15" s="57"/>
      <c r="E15" s="71">
        <v>53213055</v>
      </c>
      <c r="F15" s="62">
        <v>257</v>
      </c>
      <c r="G15" s="57"/>
      <c r="H15" s="71">
        <v>107377799</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6.1" customHeight="1" x14ac:dyDescent="0.25">
      <c r="A16" s="201" t="s">
        <v>101</v>
      </c>
      <c r="B16" s="202"/>
      <c r="C16" s="62">
        <v>636</v>
      </c>
      <c r="D16" s="57">
        <v>7</v>
      </c>
      <c r="E16" s="71">
        <v>9199837</v>
      </c>
      <c r="F16" s="62">
        <f>C16</f>
        <v>636</v>
      </c>
      <c r="G16" s="57">
        <v>11</v>
      </c>
      <c r="H16" s="71">
        <v>18177552</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6.1" customHeight="1" x14ac:dyDescent="0.25">
      <c r="A17" s="197" t="s">
        <v>20</v>
      </c>
      <c r="B17" s="198"/>
      <c r="C17" s="118">
        <f>C18+C19</f>
        <v>1805</v>
      </c>
      <c r="D17" s="68"/>
      <c r="E17" s="119">
        <f>E18+E19</f>
        <v>67743755</v>
      </c>
      <c r="F17" s="118">
        <f>F18+F19</f>
        <v>1849</v>
      </c>
      <c r="G17" s="68"/>
      <c r="H17" s="119">
        <f>H18+H19</f>
        <v>126154982</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6.1" customHeight="1" x14ac:dyDescent="0.25">
      <c r="A18" s="199" t="s">
        <v>18</v>
      </c>
      <c r="B18" s="200"/>
      <c r="C18" s="62">
        <v>38</v>
      </c>
      <c r="D18" s="57"/>
      <c r="E18" s="71">
        <v>39925180</v>
      </c>
      <c r="F18" s="62">
        <v>82</v>
      </c>
      <c r="G18" s="57"/>
      <c r="H18" s="71">
        <v>72249200</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6.1" customHeight="1" x14ac:dyDescent="0.25">
      <c r="A19" s="201" t="s">
        <v>101</v>
      </c>
      <c r="B19" s="202"/>
      <c r="C19" s="62">
        <v>1767</v>
      </c>
      <c r="D19" s="57">
        <v>18</v>
      </c>
      <c r="E19" s="71">
        <v>27818575</v>
      </c>
      <c r="F19" s="62">
        <f>C19</f>
        <v>1767</v>
      </c>
      <c r="G19" s="57">
        <v>42</v>
      </c>
      <c r="H19" s="71">
        <v>53905782</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6.1" customHeight="1" x14ac:dyDescent="0.25">
      <c r="A20" s="187" t="s">
        <v>102</v>
      </c>
      <c r="B20" s="188"/>
      <c r="C20" s="144">
        <v>2</v>
      </c>
      <c r="D20" s="72"/>
      <c r="E20" s="145">
        <v>1595756</v>
      </c>
      <c r="F20" s="144">
        <v>2</v>
      </c>
      <c r="G20" s="72"/>
      <c r="H20" s="145">
        <v>1647469</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6.1" customHeight="1" thickBot="1" x14ac:dyDescent="0.3">
      <c r="A21" s="189" t="s">
        <v>88</v>
      </c>
      <c r="B21" s="190"/>
      <c r="C21" s="146">
        <v>0</v>
      </c>
      <c r="D21" s="106"/>
      <c r="E21" s="147">
        <v>2700579</v>
      </c>
      <c r="F21" s="146">
        <v>335509</v>
      </c>
      <c r="G21" s="106"/>
      <c r="H21" s="147">
        <v>385107626</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191" t="s">
        <v>103</v>
      </c>
      <c r="B22" s="192"/>
      <c r="C22" s="193" t="s">
        <v>11</v>
      </c>
      <c r="D22" s="194"/>
      <c r="E22" s="156" t="s">
        <v>6</v>
      </c>
      <c r="F22" s="193" t="s">
        <v>11</v>
      </c>
      <c r="G22" s="194"/>
      <c r="H22" s="156"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6.25" customHeight="1" thickTop="1" x14ac:dyDescent="0.25">
      <c r="A23" s="195" t="s">
        <v>104</v>
      </c>
      <c r="B23" s="196"/>
      <c r="C23" s="122"/>
      <c r="D23" s="148">
        <v>0</v>
      </c>
      <c r="E23" s="149">
        <v>0</v>
      </c>
      <c r="F23" s="123"/>
      <c r="G23" s="148">
        <v>0</v>
      </c>
      <c r="H23" s="149">
        <v>0</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180" t="s">
        <v>105</v>
      </c>
      <c r="B24" s="124" t="s">
        <v>106</v>
      </c>
      <c r="C24" s="62"/>
      <c r="D24" s="125">
        <v>1</v>
      </c>
      <c r="E24" s="66">
        <v>840</v>
      </c>
      <c r="F24" s="57"/>
      <c r="G24" s="125">
        <v>1</v>
      </c>
      <c r="H24" s="66">
        <v>840</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181"/>
      <c r="B25" s="124" t="s">
        <v>107</v>
      </c>
      <c r="C25" s="65"/>
      <c r="D25" s="57">
        <v>2</v>
      </c>
      <c r="E25" s="66">
        <v>1018095</v>
      </c>
      <c r="F25" s="125"/>
      <c r="G25" s="57">
        <v>2</v>
      </c>
      <c r="H25" s="66">
        <v>1018095</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181"/>
      <c r="B26" s="124" t="s">
        <v>108</v>
      </c>
      <c r="C26" s="126"/>
      <c r="D26" s="67">
        <v>0</v>
      </c>
      <c r="E26" s="66">
        <v>0</v>
      </c>
      <c r="F26" s="67"/>
      <c r="G26" s="67">
        <v>0</v>
      </c>
      <c r="H26" s="66">
        <v>0</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182"/>
      <c r="B27" s="124" t="s">
        <v>109</v>
      </c>
      <c r="C27" s="126"/>
      <c r="D27" s="67">
        <v>0</v>
      </c>
      <c r="E27" s="66">
        <v>0</v>
      </c>
      <c r="F27" s="67"/>
      <c r="G27" s="67">
        <v>0</v>
      </c>
      <c r="H27" s="66">
        <v>0</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9.25" customHeight="1" x14ac:dyDescent="0.25">
      <c r="A28" s="183" t="s">
        <v>110</v>
      </c>
      <c r="B28" s="127" t="s">
        <v>111</v>
      </c>
      <c r="C28" s="128"/>
      <c r="D28" s="129">
        <v>248</v>
      </c>
      <c r="E28" s="150">
        <v>3465600</v>
      </c>
      <c r="F28" s="129"/>
      <c r="G28" s="129">
        <v>454</v>
      </c>
      <c r="H28" s="150">
        <v>7166400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29.25" customHeight="1" x14ac:dyDescent="0.25">
      <c r="A29" s="184"/>
      <c r="B29" s="130" t="s">
        <v>109</v>
      </c>
      <c r="C29" s="131"/>
      <c r="D29" s="132">
        <v>6</v>
      </c>
      <c r="E29" s="151">
        <v>471200</v>
      </c>
      <c r="F29" s="132"/>
      <c r="G29" s="132">
        <v>10</v>
      </c>
      <c r="H29" s="151">
        <v>917600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4.75" customHeight="1" x14ac:dyDescent="0.25">
      <c r="A30" s="180" t="s">
        <v>112</v>
      </c>
      <c r="B30" s="124" t="s">
        <v>109</v>
      </c>
      <c r="C30" s="133"/>
      <c r="D30" s="67">
        <v>0</v>
      </c>
      <c r="E30" s="66">
        <v>0</v>
      </c>
      <c r="F30" s="67"/>
      <c r="G30" s="67">
        <v>0</v>
      </c>
      <c r="H30" s="66">
        <v>0</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4.75" customHeight="1" x14ac:dyDescent="0.25">
      <c r="A31" s="181"/>
      <c r="B31" s="124" t="s">
        <v>113</v>
      </c>
      <c r="C31" s="133"/>
      <c r="D31" s="67">
        <v>0</v>
      </c>
      <c r="E31" s="66">
        <v>0</v>
      </c>
      <c r="F31" s="67"/>
      <c r="G31" s="67">
        <v>0</v>
      </c>
      <c r="H31" s="66">
        <v>0</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4.75" customHeight="1" x14ac:dyDescent="0.25">
      <c r="A32" s="182"/>
      <c r="B32" s="124" t="s">
        <v>114</v>
      </c>
      <c r="C32" s="133"/>
      <c r="D32" s="67">
        <v>4</v>
      </c>
      <c r="E32" s="66">
        <v>4545000</v>
      </c>
      <c r="F32" s="67"/>
      <c r="G32" s="67">
        <v>6</v>
      </c>
      <c r="H32" s="66">
        <v>6817500</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6.25" customHeight="1" thickBot="1" x14ac:dyDescent="0.3">
      <c r="A33" s="185" t="s">
        <v>115</v>
      </c>
      <c r="B33" s="186"/>
      <c r="C33" s="107"/>
      <c r="D33" s="109"/>
      <c r="E33" s="152">
        <v>1634177</v>
      </c>
      <c r="F33" s="109"/>
      <c r="G33" s="109"/>
      <c r="H33" s="152">
        <v>1634177</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17.25" thickTop="1" x14ac:dyDescent="0.25">
      <c r="A34" s="135" t="s">
        <v>132</v>
      </c>
      <c r="B34" s="135"/>
      <c r="C34" s="137"/>
    </row>
    <row r="35" spans="1:1006" x14ac:dyDescent="0.25">
      <c r="A35" s="135" t="s">
        <v>140</v>
      </c>
      <c r="B35" s="135"/>
      <c r="C35" s="137"/>
    </row>
    <row r="36" spans="1:1006" x14ac:dyDescent="0.25">
      <c r="A36" s="135" t="s">
        <v>131</v>
      </c>
      <c r="B36" s="135"/>
      <c r="C36" s="137"/>
    </row>
    <row r="37" spans="1:1006" x14ac:dyDescent="0.25">
      <c r="A37" s="60" t="s">
        <v>117</v>
      </c>
      <c r="B37" s="135"/>
      <c r="C37" s="137"/>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7"/>
    <mergeCell ref="A28:A29"/>
    <mergeCell ref="A30:A32"/>
    <mergeCell ref="A33:B33"/>
    <mergeCell ref="A20:B20"/>
    <mergeCell ref="A21:B21"/>
    <mergeCell ref="A22:B22"/>
  </mergeCells>
  <phoneticPr fontId="13"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&amp;C&amp;"微軟正黑體,粗體"&amp;16勞工保險局112年2月統計提要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53"/>
  <sheetViews>
    <sheetView showGridLines="0" zoomScaleNormal="100" zoomScaleSheetLayoutView="80" workbookViewId="0">
      <selection activeCell="H1" sqref="H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25" t="s">
        <v>21</v>
      </c>
      <c r="B1" s="226"/>
      <c r="C1" s="226"/>
      <c r="D1" s="226"/>
      <c r="E1" s="226"/>
      <c r="F1" s="226"/>
      <c r="G1" s="227"/>
    </row>
    <row r="2" spans="1:7" ht="22.5" customHeight="1" thickTop="1" thickBot="1" x14ac:dyDescent="0.3">
      <c r="A2" s="3"/>
      <c r="B2" s="228" t="s">
        <v>1</v>
      </c>
      <c r="C2" s="228"/>
      <c r="D2" s="228"/>
      <c r="E2" s="228" t="s">
        <v>2</v>
      </c>
      <c r="F2" s="228"/>
      <c r="G2" s="228"/>
    </row>
    <row r="3" spans="1:7" ht="32.1" customHeight="1" thickTop="1" thickBot="1" x14ac:dyDescent="0.3">
      <c r="A3" s="159" t="s">
        <v>3</v>
      </c>
      <c r="B3" s="160" t="s">
        <v>4</v>
      </c>
      <c r="C3" s="161" t="s">
        <v>5</v>
      </c>
      <c r="D3" s="162" t="s">
        <v>6</v>
      </c>
      <c r="E3" s="160" t="s">
        <v>4</v>
      </c>
      <c r="F3" s="161" t="s">
        <v>5</v>
      </c>
      <c r="G3" s="162" t="s">
        <v>6</v>
      </c>
    </row>
    <row r="4" spans="1:7" ht="18" customHeight="1" thickTop="1" x14ac:dyDescent="0.25">
      <c r="A4" s="4" t="s">
        <v>56</v>
      </c>
      <c r="B4" s="19">
        <v>556349</v>
      </c>
      <c r="C4" s="20"/>
      <c r="D4" s="7"/>
      <c r="E4" s="19">
        <f>B4</f>
        <v>556349</v>
      </c>
      <c r="F4" s="20"/>
      <c r="G4" s="7"/>
    </row>
    <row r="5" spans="1:7" ht="18" customHeight="1" x14ac:dyDescent="0.25">
      <c r="A5" s="8" t="s">
        <v>57</v>
      </c>
      <c r="B5" s="21"/>
      <c r="C5" s="22">
        <v>7255730</v>
      </c>
      <c r="D5" s="11"/>
      <c r="E5" s="21"/>
      <c r="F5" s="22">
        <f>C5</f>
        <v>7255730</v>
      </c>
      <c r="G5" s="11"/>
    </row>
    <row r="6" spans="1:7" ht="18" customHeight="1" x14ac:dyDescent="0.25">
      <c r="A6" s="8" t="s">
        <v>8</v>
      </c>
      <c r="B6" s="5"/>
      <c r="C6" s="10"/>
      <c r="D6" s="11">
        <v>35690</v>
      </c>
      <c r="E6" s="13"/>
      <c r="F6" s="13"/>
      <c r="G6" s="11">
        <v>35730</v>
      </c>
    </row>
    <row r="7" spans="1:7" ht="18" customHeight="1" thickBot="1" x14ac:dyDescent="0.3">
      <c r="A7" s="23" t="s">
        <v>9</v>
      </c>
      <c r="B7" s="24"/>
      <c r="C7" s="25"/>
      <c r="D7" s="14">
        <v>2613052188</v>
      </c>
      <c r="E7" s="26"/>
      <c r="F7" s="26"/>
      <c r="G7" s="14">
        <v>5229418710</v>
      </c>
    </row>
    <row r="8" spans="1:7" ht="19.5" customHeight="1" thickTop="1" thickBot="1" x14ac:dyDescent="0.3">
      <c r="A8" s="232" t="s">
        <v>10</v>
      </c>
      <c r="B8" s="230" t="s">
        <v>11</v>
      </c>
      <c r="C8" s="230"/>
      <c r="D8" s="230" t="s">
        <v>6</v>
      </c>
      <c r="E8" s="230" t="s">
        <v>11</v>
      </c>
      <c r="F8" s="230"/>
      <c r="G8" s="230" t="s">
        <v>6</v>
      </c>
    </row>
    <row r="9" spans="1:7" ht="17.25" thickBot="1" x14ac:dyDescent="0.3">
      <c r="A9" s="233"/>
      <c r="B9" s="163"/>
      <c r="C9" s="164" t="s">
        <v>22</v>
      </c>
      <c r="D9" s="234"/>
      <c r="E9" s="165"/>
      <c r="F9" s="164" t="s">
        <v>22</v>
      </c>
      <c r="G9" s="234"/>
    </row>
    <row r="10" spans="1:7" ht="18" customHeight="1" thickTop="1" x14ac:dyDescent="0.25">
      <c r="A10" s="27" t="s">
        <v>12</v>
      </c>
      <c r="B10" s="15">
        <f t="shared" ref="B10:G10" si="0">SUM(B11:B15)</f>
        <v>77654</v>
      </c>
      <c r="C10" s="16">
        <f t="shared" si="0"/>
        <v>20950</v>
      </c>
      <c r="D10" s="28">
        <f t="shared" si="0"/>
        <v>1876646885</v>
      </c>
      <c r="E10" s="15">
        <f t="shared" si="0"/>
        <v>128097</v>
      </c>
      <c r="F10" s="16">
        <f t="shared" si="0"/>
        <v>31501</v>
      </c>
      <c r="G10" s="28">
        <f t="shared" si="0"/>
        <v>3070888858</v>
      </c>
    </row>
    <row r="11" spans="1:7" ht="18" customHeight="1" x14ac:dyDescent="0.25">
      <c r="A11" s="12" t="s">
        <v>23</v>
      </c>
      <c r="B11" s="5">
        <v>35567</v>
      </c>
      <c r="C11" s="10">
        <v>9076</v>
      </c>
      <c r="D11" s="17">
        <v>888206400</v>
      </c>
      <c r="E11" s="29">
        <v>54829</v>
      </c>
      <c r="F11" s="30">
        <v>12888</v>
      </c>
      <c r="G11" s="31">
        <v>1366719798</v>
      </c>
    </row>
    <row r="12" spans="1:7" ht="18" customHeight="1" x14ac:dyDescent="0.25">
      <c r="A12" s="12" t="s">
        <v>24</v>
      </c>
      <c r="B12" s="5">
        <v>2410</v>
      </c>
      <c r="C12" s="10">
        <f>B12</f>
        <v>2410</v>
      </c>
      <c r="D12" s="17">
        <v>138165314</v>
      </c>
      <c r="E12" s="5">
        <v>4127</v>
      </c>
      <c r="F12" s="10">
        <v>4127</v>
      </c>
      <c r="G12" s="17">
        <v>232650180</v>
      </c>
    </row>
    <row r="13" spans="1:7" ht="18" customHeight="1" x14ac:dyDescent="0.25">
      <c r="A13" s="12" t="s">
        <v>25</v>
      </c>
      <c r="B13" s="5">
        <v>1394</v>
      </c>
      <c r="C13" s="10">
        <v>462</v>
      </c>
      <c r="D13" s="17">
        <v>34632590</v>
      </c>
      <c r="E13" s="5">
        <v>2396</v>
      </c>
      <c r="F13" s="10">
        <v>667</v>
      </c>
      <c r="G13" s="17">
        <v>58643578</v>
      </c>
    </row>
    <row r="14" spans="1:7" ht="18" customHeight="1" x14ac:dyDescent="0.25">
      <c r="A14" s="12" t="s">
        <v>26</v>
      </c>
      <c r="B14" s="5">
        <v>38360</v>
      </c>
      <c r="C14" s="10">
        <v>9026</v>
      </c>
      <c r="D14" s="17">
        <v>815696413</v>
      </c>
      <c r="E14" s="5">
        <v>66840</v>
      </c>
      <c r="F14" s="10">
        <v>13847</v>
      </c>
      <c r="G14" s="17">
        <v>1412941322</v>
      </c>
    </row>
    <row r="15" spans="1:7" ht="18" customHeight="1" thickBot="1" x14ac:dyDescent="0.3">
      <c r="A15" s="32" t="s">
        <v>27</v>
      </c>
      <c r="B15" s="73">
        <v>-77</v>
      </c>
      <c r="C15" s="74">
        <v>-24</v>
      </c>
      <c r="D15" s="75">
        <v>-53832</v>
      </c>
      <c r="E15" s="73">
        <v>-95</v>
      </c>
      <c r="F15" s="74">
        <v>-28</v>
      </c>
      <c r="G15" s="75">
        <v>-66020</v>
      </c>
    </row>
    <row r="16" spans="1:7" ht="15.95" customHeight="1" thickTop="1" x14ac:dyDescent="0.25">
      <c r="A16" s="18" t="s">
        <v>138</v>
      </c>
    </row>
    <row r="17" spans="1:7" ht="15.95" customHeight="1" x14ac:dyDescent="0.25">
      <c r="A17" s="47" t="s">
        <v>139</v>
      </c>
    </row>
    <row r="18" spans="1:7" ht="9.9499999999999993" customHeight="1" x14ac:dyDescent="0.25">
      <c r="A18" s="18"/>
    </row>
    <row r="19" spans="1:7" ht="23.1" customHeight="1" thickBot="1" x14ac:dyDescent="0.3">
      <c r="A19" s="225" t="s">
        <v>37</v>
      </c>
      <c r="B19" s="226"/>
      <c r="C19" s="226"/>
      <c r="D19" s="226"/>
      <c r="E19" s="226"/>
      <c r="F19" s="226"/>
      <c r="G19" s="227"/>
    </row>
    <row r="20" spans="1:7" ht="22.5" customHeight="1" thickTop="1" thickBot="1" x14ac:dyDescent="0.3">
      <c r="A20" s="3"/>
      <c r="B20" s="228" t="s">
        <v>1</v>
      </c>
      <c r="C20" s="228"/>
      <c r="D20" s="228"/>
      <c r="E20" s="228" t="s">
        <v>2</v>
      </c>
      <c r="F20" s="228"/>
      <c r="G20" s="228"/>
    </row>
    <row r="21" spans="1:7" ht="32.1" customHeight="1" thickTop="1" thickBot="1" x14ac:dyDescent="0.3">
      <c r="A21" s="159" t="s">
        <v>29</v>
      </c>
      <c r="B21" s="160" t="s">
        <v>4</v>
      </c>
      <c r="C21" s="161" t="s">
        <v>5</v>
      </c>
      <c r="D21" s="162" t="s">
        <v>6</v>
      </c>
      <c r="E21" s="160" t="s">
        <v>4</v>
      </c>
      <c r="F21" s="161" t="s">
        <v>5</v>
      </c>
      <c r="G21" s="162" t="s">
        <v>6</v>
      </c>
    </row>
    <row r="22" spans="1:7" ht="18" customHeight="1" thickTop="1" x14ac:dyDescent="0.25">
      <c r="A22" s="4" t="s">
        <v>58</v>
      </c>
      <c r="B22" s="15">
        <v>567075</v>
      </c>
      <c r="C22" s="6"/>
      <c r="D22" s="7"/>
      <c r="E22" s="15">
        <f>B22</f>
        <v>567075</v>
      </c>
      <c r="F22" s="6"/>
      <c r="G22" s="7"/>
    </row>
    <row r="23" spans="1:7" ht="18" customHeight="1" x14ac:dyDescent="0.25">
      <c r="A23" s="8" t="s">
        <v>59</v>
      </c>
      <c r="B23" s="9"/>
      <c r="C23" s="22">
        <v>7400174</v>
      </c>
      <c r="D23" s="11"/>
      <c r="E23" s="9"/>
      <c r="F23" s="22">
        <f>C23</f>
        <v>7400174</v>
      </c>
      <c r="G23" s="11"/>
    </row>
    <row r="24" spans="1:7" ht="18" customHeight="1" x14ac:dyDescent="0.25">
      <c r="A24" s="8" t="s">
        <v>62</v>
      </c>
      <c r="B24" s="21"/>
      <c r="C24" s="13"/>
      <c r="D24" s="11">
        <v>43604</v>
      </c>
      <c r="E24" s="21"/>
      <c r="F24" s="13"/>
      <c r="G24" s="11">
        <v>43609</v>
      </c>
    </row>
    <row r="25" spans="1:7" ht="18" customHeight="1" thickBot="1" x14ac:dyDescent="0.3">
      <c r="A25" s="23" t="s">
        <v>31</v>
      </c>
      <c r="B25" s="34"/>
      <c r="C25" s="26"/>
      <c r="D25" s="14">
        <v>23137011884</v>
      </c>
      <c r="E25" s="34"/>
      <c r="F25" s="26"/>
      <c r="G25" s="14">
        <v>46216177268</v>
      </c>
    </row>
    <row r="26" spans="1:7" ht="19.5" customHeight="1" thickTop="1" thickBot="1" x14ac:dyDescent="0.3">
      <c r="A26" s="229" t="s">
        <v>38</v>
      </c>
      <c r="B26" s="230" t="s">
        <v>11</v>
      </c>
      <c r="C26" s="231"/>
      <c r="D26" s="235" t="s">
        <v>6</v>
      </c>
      <c r="E26" s="230" t="s">
        <v>11</v>
      </c>
      <c r="F26" s="231"/>
      <c r="G26" s="235" t="s">
        <v>6</v>
      </c>
    </row>
    <row r="27" spans="1:7" ht="17.25" customHeight="1" thickTop="1" thickBot="1" x14ac:dyDescent="0.3">
      <c r="A27" s="229"/>
      <c r="B27" s="163"/>
      <c r="C27" s="166" t="s">
        <v>39</v>
      </c>
      <c r="D27" s="235"/>
      <c r="E27" s="165"/>
      <c r="F27" s="166" t="s">
        <v>39</v>
      </c>
      <c r="G27" s="235"/>
    </row>
    <row r="28" spans="1:7" ht="18" customHeight="1" thickTop="1" x14ac:dyDescent="0.25">
      <c r="A28" s="27" t="s">
        <v>33</v>
      </c>
      <c r="B28" s="35">
        <f t="shared" ref="B28:G28" si="1">SUM(B29:B32)</f>
        <v>17864</v>
      </c>
      <c r="C28" s="36">
        <f t="shared" si="1"/>
        <v>476</v>
      </c>
      <c r="D28" s="36">
        <f t="shared" si="1"/>
        <v>2797750105</v>
      </c>
      <c r="E28" s="35">
        <f t="shared" si="1"/>
        <v>26351</v>
      </c>
      <c r="F28" s="36">
        <f t="shared" si="1"/>
        <v>764</v>
      </c>
      <c r="G28" s="37">
        <f t="shared" si="1"/>
        <v>5141729202</v>
      </c>
    </row>
    <row r="29" spans="1:7" ht="18" customHeight="1" x14ac:dyDescent="0.25">
      <c r="A29" s="12" t="s">
        <v>40</v>
      </c>
      <c r="B29" s="29">
        <v>6250</v>
      </c>
      <c r="C29" s="30"/>
      <c r="D29" s="31">
        <v>2215552700</v>
      </c>
      <c r="E29" s="29">
        <v>11864</v>
      </c>
      <c r="F29" s="30"/>
      <c r="G29" s="31">
        <v>4209151783</v>
      </c>
    </row>
    <row r="30" spans="1:7" ht="18" customHeight="1" x14ac:dyDescent="0.25">
      <c r="A30" s="12" t="s">
        <v>41</v>
      </c>
      <c r="B30" s="5">
        <v>1339</v>
      </c>
      <c r="C30" s="10"/>
      <c r="D30" s="17">
        <v>324532005</v>
      </c>
      <c r="E30" s="5">
        <v>2274</v>
      </c>
      <c r="F30" s="10"/>
      <c r="G30" s="17">
        <v>576951988</v>
      </c>
    </row>
    <row r="31" spans="1:7" ht="18" customHeight="1" x14ac:dyDescent="0.25">
      <c r="A31" s="12" t="s">
        <v>42</v>
      </c>
      <c r="B31" s="5">
        <v>1585</v>
      </c>
      <c r="C31" s="10"/>
      <c r="D31" s="17">
        <v>93078204</v>
      </c>
      <c r="E31" s="5">
        <v>3235</v>
      </c>
      <c r="F31" s="10"/>
      <c r="G31" s="17">
        <v>187352456</v>
      </c>
    </row>
    <row r="32" spans="1:7" ht="18" customHeight="1" thickBot="1" x14ac:dyDescent="0.3">
      <c r="A32" s="32" t="s">
        <v>63</v>
      </c>
      <c r="B32" s="24">
        <v>8690</v>
      </c>
      <c r="C32" s="25">
        <v>476</v>
      </c>
      <c r="D32" s="33">
        <v>164587196</v>
      </c>
      <c r="E32" s="24">
        <v>8978</v>
      </c>
      <c r="F32" s="25">
        <v>764</v>
      </c>
      <c r="G32" s="33">
        <v>168272975</v>
      </c>
    </row>
    <row r="33" spans="1:1006" ht="15.75" customHeight="1" thickTop="1" x14ac:dyDescent="0.25">
      <c r="A33" s="138" t="s">
        <v>133</v>
      </c>
    </row>
    <row r="34" spans="1:1006" ht="15.75" customHeight="1" x14ac:dyDescent="0.25">
      <c r="A34" s="138" t="s">
        <v>134</v>
      </c>
    </row>
    <row r="35" spans="1:1006" ht="15.75" customHeight="1" x14ac:dyDescent="0.25">
      <c r="A35" s="138" t="s">
        <v>135</v>
      </c>
    </row>
    <row r="36" spans="1:1006" s="61" customFormat="1" ht="15.75" customHeight="1" x14ac:dyDescent="0.25">
      <c r="A36" s="135" t="s">
        <v>143</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customHeight="1" x14ac:dyDescent="0.25">
      <c r="A37" s="60" t="s">
        <v>118</v>
      </c>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9.9499999999999993" customHeight="1" x14ac:dyDescent="0.25">
      <c r="A38" s="47"/>
    </row>
    <row r="39" spans="1:1006" ht="23.1" customHeight="1" thickBot="1" x14ac:dyDescent="0.3">
      <c r="A39" s="225" t="s">
        <v>28</v>
      </c>
      <c r="B39" s="226"/>
      <c r="C39" s="226"/>
      <c r="D39" s="226"/>
      <c r="E39" s="226"/>
      <c r="F39" s="226"/>
      <c r="G39" s="227"/>
    </row>
    <row r="40" spans="1:1006" ht="22.5" customHeight="1" thickTop="1" thickBot="1" x14ac:dyDescent="0.3">
      <c r="A40" s="39"/>
      <c r="B40" s="228" t="s">
        <v>1</v>
      </c>
      <c r="C40" s="228"/>
      <c r="D40" s="228"/>
      <c r="E40" s="228" t="s">
        <v>2</v>
      </c>
      <c r="F40" s="228"/>
      <c r="G40" s="228"/>
    </row>
    <row r="41" spans="1:1006" ht="32.1" customHeight="1" thickTop="1" thickBot="1" x14ac:dyDescent="0.3">
      <c r="A41" s="159" t="s">
        <v>29</v>
      </c>
      <c r="B41" s="160" t="s">
        <v>4</v>
      </c>
      <c r="C41" s="161" t="s">
        <v>5</v>
      </c>
      <c r="D41" s="162" t="s">
        <v>6</v>
      </c>
      <c r="E41" s="160" t="s">
        <v>4</v>
      </c>
      <c r="F41" s="161" t="s">
        <v>5</v>
      </c>
      <c r="G41" s="162" t="s">
        <v>6</v>
      </c>
    </row>
    <row r="42" spans="1:1006" ht="18" customHeight="1" thickTop="1" x14ac:dyDescent="0.25">
      <c r="A42" s="4" t="s">
        <v>58</v>
      </c>
      <c r="B42" s="15">
        <v>571927</v>
      </c>
      <c r="C42" s="6"/>
      <c r="D42" s="7"/>
      <c r="E42" s="40">
        <f>B42</f>
        <v>571927</v>
      </c>
      <c r="F42" s="6"/>
      <c r="G42" s="37"/>
    </row>
    <row r="43" spans="1:1006" ht="18" customHeight="1" x14ac:dyDescent="0.25">
      <c r="A43" s="8" t="s">
        <v>59</v>
      </c>
      <c r="B43" s="9"/>
      <c r="C43" s="22">
        <v>7937413</v>
      </c>
      <c r="D43" s="11"/>
      <c r="E43" s="9"/>
      <c r="F43" s="22">
        <f>C43</f>
        <v>7937413</v>
      </c>
      <c r="G43" s="31"/>
    </row>
    <row r="44" spans="1:1006" ht="18" customHeight="1" x14ac:dyDescent="0.25">
      <c r="A44" s="8" t="s">
        <v>30</v>
      </c>
      <c r="B44" s="21"/>
      <c r="C44" s="13"/>
      <c r="D44" s="11">
        <v>35316</v>
      </c>
      <c r="E44" s="29"/>
      <c r="F44" s="30"/>
      <c r="G44" s="31">
        <v>35334</v>
      </c>
    </row>
    <row r="45" spans="1:1006" ht="18" customHeight="1" x14ac:dyDescent="0.25">
      <c r="A45" s="23" t="s">
        <v>31</v>
      </c>
      <c r="B45" s="34"/>
      <c r="C45" s="26"/>
      <c r="D45" s="14">
        <v>70027801</v>
      </c>
      <c r="E45" s="34"/>
      <c r="F45" s="26"/>
      <c r="G45" s="14">
        <v>140173277</v>
      </c>
    </row>
    <row r="46" spans="1:1006" ht="32.1" customHeight="1" thickTop="1" thickBot="1" x14ac:dyDescent="0.3">
      <c r="A46" s="167" t="s">
        <v>32</v>
      </c>
      <c r="B46" s="160" t="s">
        <v>4</v>
      </c>
      <c r="C46" s="161" t="s">
        <v>5</v>
      </c>
      <c r="D46" s="162" t="s">
        <v>6</v>
      </c>
      <c r="E46" s="160" t="s">
        <v>4</v>
      </c>
      <c r="F46" s="161" t="s">
        <v>5</v>
      </c>
      <c r="G46" s="162" t="s">
        <v>6</v>
      </c>
    </row>
    <row r="47" spans="1:1006" ht="18" customHeight="1" thickTop="1" x14ac:dyDescent="0.25">
      <c r="A47" s="27" t="s">
        <v>33</v>
      </c>
      <c r="B47" s="35">
        <v>19</v>
      </c>
      <c r="C47" s="36">
        <v>228</v>
      </c>
      <c r="D47" s="36">
        <f>SUM(D48:D50)</f>
        <v>31064995</v>
      </c>
      <c r="E47" s="35">
        <v>40</v>
      </c>
      <c r="F47" s="36">
        <v>519</v>
      </c>
      <c r="G47" s="37">
        <f>SUM(G48:G50)</f>
        <v>62076694</v>
      </c>
    </row>
    <row r="48" spans="1:1006" ht="18" customHeight="1" x14ac:dyDescent="0.25">
      <c r="A48" s="12" t="s">
        <v>34</v>
      </c>
      <c r="B48" s="29"/>
      <c r="C48" s="30">
        <v>151</v>
      </c>
      <c r="D48" s="31">
        <v>6694845</v>
      </c>
      <c r="E48" s="29"/>
      <c r="F48" s="30">
        <v>290</v>
      </c>
      <c r="G48" s="31">
        <v>12161498</v>
      </c>
    </row>
    <row r="49" spans="1:7" ht="18" customHeight="1" x14ac:dyDescent="0.25">
      <c r="A49" s="12" t="s">
        <v>35</v>
      </c>
      <c r="B49" s="5"/>
      <c r="C49" s="10">
        <v>0</v>
      </c>
      <c r="D49" s="17">
        <v>0</v>
      </c>
      <c r="E49" s="5"/>
      <c r="F49" s="10">
        <v>1</v>
      </c>
      <c r="G49" s="17">
        <v>130320</v>
      </c>
    </row>
    <row r="50" spans="1:7" ht="18" customHeight="1" thickBot="1" x14ac:dyDescent="0.3">
      <c r="A50" s="32" t="s">
        <v>36</v>
      </c>
      <c r="B50" s="24"/>
      <c r="C50" s="25">
        <v>208</v>
      </c>
      <c r="D50" s="33">
        <v>24370150</v>
      </c>
      <c r="E50" s="24"/>
      <c r="F50" s="25">
        <v>498</v>
      </c>
      <c r="G50" s="33">
        <v>49784876</v>
      </c>
    </row>
    <row r="51" spans="1:7" ht="15.95" customHeight="1" thickTop="1" x14ac:dyDescent="0.25">
      <c r="A51" s="18" t="s">
        <v>55</v>
      </c>
    </row>
    <row r="52" spans="1:7" ht="15.95" customHeight="1" x14ac:dyDescent="0.25">
      <c r="A52" s="47" t="s">
        <v>144</v>
      </c>
    </row>
    <row r="53" spans="1:7" ht="15.95" customHeight="1" x14ac:dyDescent="0.25">
      <c r="A53" s="47"/>
    </row>
  </sheetData>
  <mergeCells count="19">
    <mergeCell ref="B40:D40"/>
    <mergeCell ref="E40:G40"/>
    <mergeCell ref="A39:G39"/>
    <mergeCell ref="A1:G1"/>
    <mergeCell ref="B2:D2"/>
    <mergeCell ref="E2:G2"/>
    <mergeCell ref="A8:A9"/>
    <mergeCell ref="B8:C8"/>
    <mergeCell ref="D8:D9"/>
    <mergeCell ref="E8:F8"/>
    <mergeCell ref="G8:G9"/>
    <mergeCell ref="A19:G19"/>
    <mergeCell ref="B20:D20"/>
    <mergeCell ref="E20:G20"/>
    <mergeCell ref="A26:A27"/>
    <mergeCell ref="B26:C26"/>
    <mergeCell ref="D26:D27"/>
    <mergeCell ref="E26:F26"/>
    <mergeCell ref="G26:G27"/>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&amp;C&amp;"微軟正黑體,粗體"&amp;16勞工保險局112年2月統計提要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48"/>
  <sheetViews>
    <sheetView showGridLines="0" zoomScaleNormal="100" zoomScaleSheetLayoutView="80" workbookViewId="0">
      <selection activeCell="H1" sqref="H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25" t="s">
        <v>43</v>
      </c>
      <c r="B1" s="226"/>
      <c r="C1" s="226"/>
      <c r="D1" s="226"/>
      <c r="E1" s="226"/>
      <c r="F1" s="226"/>
      <c r="G1" s="227"/>
    </row>
    <row r="2" spans="1:7" ht="22.5" customHeight="1" thickTop="1" thickBot="1" x14ac:dyDescent="0.3">
      <c r="A2" s="134"/>
      <c r="B2" s="228" t="s">
        <v>1</v>
      </c>
      <c r="C2" s="228"/>
      <c r="D2" s="228"/>
      <c r="E2" s="228" t="s">
        <v>2</v>
      </c>
      <c r="F2" s="228"/>
      <c r="G2" s="228"/>
    </row>
    <row r="3" spans="1:7" ht="32.25" customHeight="1" thickTop="1" thickBot="1" x14ac:dyDescent="0.3">
      <c r="A3" s="159" t="s">
        <v>91</v>
      </c>
      <c r="B3" s="160" t="s">
        <v>4</v>
      </c>
      <c r="C3" s="161" t="s">
        <v>5</v>
      </c>
      <c r="D3" s="162" t="s">
        <v>6</v>
      </c>
      <c r="E3" s="160" t="s">
        <v>4</v>
      </c>
      <c r="F3" s="161" t="s">
        <v>5</v>
      </c>
      <c r="G3" s="162" t="s">
        <v>6</v>
      </c>
    </row>
    <row r="4" spans="1:7" ht="18.95" customHeight="1" thickTop="1" x14ac:dyDescent="0.25">
      <c r="A4" s="4" t="s">
        <v>56</v>
      </c>
      <c r="B4" s="19">
        <v>287</v>
      </c>
      <c r="C4" s="20"/>
      <c r="D4" s="37"/>
      <c r="E4" s="19">
        <f>B4</f>
        <v>287</v>
      </c>
      <c r="F4" s="20"/>
      <c r="G4" s="37"/>
    </row>
    <row r="5" spans="1:7" ht="18.95" customHeight="1" x14ac:dyDescent="0.25">
      <c r="A5" s="8" t="s">
        <v>57</v>
      </c>
      <c r="B5" s="29"/>
      <c r="C5" s="22">
        <v>949923</v>
      </c>
      <c r="D5" s="31"/>
      <c r="E5" s="29"/>
      <c r="F5" s="22">
        <f>C5</f>
        <v>949923</v>
      </c>
      <c r="G5" s="31"/>
    </row>
    <row r="6" spans="1:7" ht="18.95" customHeight="1" thickBot="1" x14ac:dyDescent="0.3">
      <c r="A6" s="23" t="s">
        <v>9</v>
      </c>
      <c r="B6" s="46"/>
      <c r="C6" s="25"/>
      <c r="D6" s="14">
        <v>246112728</v>
      </c>
      <c r="E6" s="26"/>
      <c r="F6" s="26"/>
      <c r="G6" s="14">
        <v>492670736</v>
      </c>
    </row>
    <row r="7" spans="1:7" ht="25.35" customHeight="1" thickTop="1" thickBot="1" x14ac:dyDescent="0.3">
      <c r="A7" s="167" t="s">
        <v>10</v>
      </c>
      <c r="B7" s="236" t="s">
        <v>11</v>
      </c>
      <c r="C7" s="237"/>
      <c r="D7" s="168" t="s">
        <v>6</v>
      </c>
      <c r="E7" s="236" t="s">
        <v>11</v>
      </c>
      <c r="F7" s="237"/>
      <c r="G7" s="168" t="s">
        <v>6</v>
      </c>
    </row>
    <row r="8" spans="1:7" ht="18.95" customHeight="1" thickTop="1" x14ac:dyDescent="0.25">
      <c r="A8" s="27" t="s">
        <v>12</v>
      </c>
      <c r="B8" s="44"/>
      <c r="C8" s="16">
        <f>SUM(C9:C11)</f>
        <v>4098</v>
      </c>
      <c r="D8" s="43">
        <f>SUM(D9:D11)</f>
        <v>639271400</v>
      </c>
      <c r="E8" s="44"/>
      <c r="F8" s="16">
        <f>SUM(F9:F11)</f>
        <v>6918</v>
      </c>
      <c r="G8" s="43">
        <f>SUM(G9:G11)</f>
        <v>1084980800</v>
      </c>
    </row>
    <row r="9" spans="1:7" ht="18.95" customHeight="1" x14ac:dyDescent="0.25">
      <c r="A9" s="12" t="s">
        <v>15</v>
      </c>
      <c r="B9" s="45"/>
      <c r="C9" s="30">
        <v>180</v>
      </c>
      <c r="D9" s="31">
        <v>3733200</v>
      </c>
      <c r="E9" s="29"/>
      <c r="F9" s="30">
        <v>291</v>
      </c>
      <c r="G9" s="31">
        <v>6058800</v>
      </c>
    </row>
    <row r="10" spans="1:7" ht="18.95" customHeight="1" x14ac:dyDescent="0.25">
      <c r="A10" s="12" t="s">
        <v>44</v>
      </c>
      <c r="B10" s="45"/>
      <c r="C10" s="38">
        <v>581</v>
      </c>
      <c r="D10" s="42">
        <v>124977200</v>
      </c>
      <c r="E10" s="45"/>
      <c r="F10" s="38">
        <v>1079</v>
      </c>
      <c r="G10" s="42">
        <v>230078000</v>
      </c>
    </row>
    <row r="11" spans="1:7" ht="18.95" customHeight="1" thickBot="1" x14ac:dyDescent="0.3">
      <c r="A11" s="32" t="s">
        <v>45</v>
      </c>
      <c r="B11" s="46"/>
      <c r="C11" s="25">
        <v>3337</v>
      </c>
      <c r="D11" s="41">
        <v>510561000</v>
      </c>
      <c r="E11" s="46"/>
      <c r="F11" s="25">
        <v>5548</v>
      </c>
      <c r="G11" s="41">
        <v>848844000</v>
      </c>
    </row>
    <row r="12" spans="1:7" ht="16.350000000000001" customHeight="1" thickTop="1" x14ac:dyDescent="0.25">
      <c r="A12" s="139" t="s">
        <v>124</v>
      </c>
    </row>
    <row r="13" spans="1:7" ht="11.25" customHeight="1" x14ac:dyDescent="0.25">
      <c r="A13" s="47"/>
    </row>
    <row r="14" spans="1:7" ht="22.5" customHeight="1" thickBot="1" x14ac:dyDescent="0.3">
      <c r="A14" s="225" t="s">
        <v>60</v>
      </c>
      <c r="B14" s="226"/>
      <c r="C14" s="226"/>
      <c r="D14" s="226"/>
      <c r="E14" s="226"/>
      <c r="F14" s="226"/>
      <c r="G14" s="227"/>
    </row>
    <row r="15" spans="1:7" ht="22.5" customHeight="1" thickTop="1" thickBot="1" x14ac:dyDescent="0.3">
      <c r="A15" s="134"/>
      <c r="B15" s="228" t="s">
        <v>1</v>
      </c>
      <c r="C15" s="228"/>
      <c r="D15" s="228"/>
      <c r="E15" s="228" t="s">
        <v>61</v>
      </c>
      <c r="F15" s="228"/>
      <c r="G15" s="228"/>
    </row>
    <row r="16" spans="1:7" ht="32.25" customHeight="1" thickTop="1" thickBot="1" x14ac:dyDescent="0.3">
      <c r="A16" s="159" t="s">
        <v>91</v>
      </c>
      <c r="B16" s="160" t="s">
        <v>4</v>
      </c>
      <c r="C16" s="161" t="s">
        <v>5</v>
      </c>
      <c r="D16" s="162" t="s">
        <v>6</v>
      </c>
      <c r="E16" s="160" t="s">
        <v>4</v>
      </c>
      <c r="F16" s="161" t="s">
        <v>5</v>
      </c>
      <c r="G16" s="162" t="s">
        <v>6</v>
      </c>
    </row>
    <row r="17" spans="1:7" ht="18.95" customHeight="1" thickTop="1" x14ac:dyDescent="0.25">
      <c r="A17" s="4" t="s">
        <v>56</v>
      </c>
      <c r="B17" s="19">
        <v>286</v>
      </c>
      <c r="C17" s="20"/>
      <c r="D17" s="37"/>
      <c r="E17" s="19">
        <f>B17</f>
        <v>286</v>
      </c>
      <c r="F17" s="20"/>
      <c r="G17" s="37"/>
    </row>
    <row r="18" spans="1:7" ht="18.95" customHeight="1" x14ac:dyDescent="0.25">
      <c r="A18" s="8" t="s">
        <v>57</v>
      </c>
      <c r="B18" s="29"/>
      <c r="C18" s="22">
        <v>321316</v>
      </c>
      <c r="D18" s="31"/>
      <c r="E18" s="29"/>
      <c r="F18" s="22">
        <f>C18</f>
        <v>321316</v>
      </c>
      <c r="G18" s="31"/>
    </row>
    <row r="19" spans="1:7" ht="18.95" customHeight="1" thickBot="1" x14ac:dyDescent="0.3">
      <c r="A19" s="23" t="s">
        <v>9</v>
      </c>
      <c r="B19" s="46"/>
      <c r="C19" s="25"/>
      <c r="D19" s="14">
        <v>7339543</v>
      </c>
      <c r="E19" s="26"/>
      <c r="F19" s="26"/>
      <c r="G19" s="14">
        <v>15792861</v>
      </c>
    </row>
    <row r="20" spans="1:7" ht="25.35" customHeight="1" thickTop="1" thickBot="1" x14ac:dyDescent="0.3">
      <c r="A20" s="167" t="s">
        <v>10</v>
      </c>
      <c r="B20" s="236" t="s">
        <v>11</v>
      </c>
      <c r="C20" s="237"/>
      <c r="D20" s="168" t="s">
        <v>6</v>
      </c>
      <c r="E20" s="236" t="s">
        <v>11</v>
      </c>
      <c r="F20" s="237"/>
      <c r="G20" s="168" t="s">
        <v>6</v>
      </c>
    </row>
    <row r="21" spans="1:7" ht="18.95" customHeight="1" thickTop="1" x14ac:dyDescent="0.25">
      <c r="A21" s="27" t="s">
        <v>12</v>
      </c>
      <c r="B21" s="44"/>
      <c r="C21" s="16">
        <f>SUM(C22:C24)</f>
        <v>368</v>
      </c>
      <c r="D21" s="43">
        <f>SUM(D22:D24)</f>
        <v>9014290</v>
      </c>
      <c r="E21" s="44"/>
      <c r="F21" s="16">
        <f>SUM(F22:F24)</f>
        <v>657</v>
      </c>
      <c r="G21" s="43">
        <f>SUM(G22:G24)</f>
        <v>13644222</v>
      </c>
    </row>
    <row r="22" spans="1:7" ht="18.95" customHeight="1" x14ac:dyDescent="0.25">
      <c r="A22" s="12" t="s">
        <v>89</v>
      </c>
      <c r="B22" s="45"/>
      <c r="C22" s="30">
        <v>349</v>
      </c>
      <c r="D22" s="31">
        <v>4097890</v>
      </c>
      <c r="E22" s="29"/>
      <c r="F22" s="30">
        <v>635</v>
      </c>
      <c r="G22" s="31">
        <v>7585422</v>
      </c>
    </row>
    <row r="23" spans="1:7" ht="18.95" customHeight="1" x14ac:dyDescent="0.25">
      <c r="A23" s="12" t="s">
        <v>44</v>
      </c>
      <c r="B23" s="45"/>
      <c r="C23" s="38">
        <v>8</v>
      </c>
      <c r="D23" s="42">
        <v>1550400</v>
      </c>
      <c r="E23" s="45"/>
      <c r="F23" s="38">
        <v>10</v>
      </c>
      <c r="G23" s="42">
        <v>2386800</v>
      </c>
    </row>
    <row r="24" spans="1:7" ht="18.95" customHeight="1" thickBot="1" x14ac:dyDescent="0.3">
      <c r="A24" s="32" t="s">
        <v>45</v>
      </c>
      <c r="B24" s="46"/>
      <c r="C24" s="25">
        <v>11</v>
      </c>
      <c r="D24" s="41">
        <v>3366000</v>
      </c>
      <c r="E24" s="46"/>
      <c r="F24" s="25">
        <v>12</v>
      </c>
      <c r="G24" s="41">
        <v>3672000</v>
      </c>
    </row>
    <row r="25" spans="1:7" ht="16.350000000000001" customHeight="1" thickTop="1" x14ac:dyDescent="0.25">
      <c r="A25" s="139" t="s">
        <v>125</v>
      </c>
    </row>
    <row r="26" spans="1:7" ht="15.75" customHeight="1" x14ac:dyDescent="0.25"/>
    <row r="27" spans="1:7" ht="22.5" customHeight="1" thickBot="1" x14ac:dyDescent="0.3">
      <c r="A27" s="225" t="s">
        <v>64</v>
      </c>
      <c r="B27" s="226"/>
      <c r="C27" s="226"/>
      <c r="D27" s="226"/>
      <c r="E27" s="226"/>
      <c r="F27" s="226"/>
      <c r="G27" s="227"/>
    </row>
    <row r="28" spans="1:7" ht="22.5" customHeight="1" thickTop="1" thickBot="1" x14ac:dyDescent="0.3">
      <c r="A28" s="134"/>
      <c r="B28" s="228" t="s">
        <v>1</v>
      </c>
      <c r="C28" s="228"/>
      <c r="D28" s="228"/>
      <c r="E28" s="228" t="s">
        <v>2</v>
      </c>
      <c r="F28" s="228"/>
      <c r="G28" s="228"/>
    </row>
    <row r="29" spans="1:7" ht="32.25" customHeight="1" thickTop="1" thickBot="1" x14ac:dyDescent="0.3">
      <c r="A29" s="159" t="s">
        <v>29</v>
      </c>
      <c r="B29" s="160" t="s">
        <v>4</v>
      </c>
      <c r="C29" s="161" t="s">
        <v>5</v>
      </c>
      <c r="D29" s="162" t="s">
        <v>6</v>
      </c>
      <c r="E29" s="160" t="s">
        <v>4</v>
      </c>
      <c r="F29" s="161" t="s">
        <v>5</v>
      </c>
      <c r="G29" s="162" t="s">
        <v>6</v>
      </c>
    </row>
    <row r="30" spans="1:7" ht="18.95" customHeight="1" thickTop="1" x14ac:dyDescent="0.25">
      <c r="A30" s="4" t="s">
        <v>66</v>
      </c>
      <c r="B30" s="44">
        <v>285</v>
      </c>
      <c r="C30" s="6"/>
      <c r="D30" s="37"/>
      <c r="E30" s="44">
        <f>B30</f>
        <v>285</v>
      </c>
      <c r="F30" s="6"/>
      <c r="G30" s="37"/>
    </row>
    <row r="31" spans="1:7" ht="18.95" customHeight="1" x14ac:dyDescent="0.25">
      <c r="A31" s="8" t="s">
        <v>59</v>
      </c>
      <c r="B31" s="9"/>
      <c r="C31" s="22">
        <v>90675</v>
      </c>
      <c r="D31" s="31"/>
      <c r="E31" s="9"/>
      <c r="F31" s="22">
        <f>C31</f>
        <v>90675</v>
      </c>
      <c r="G31" s="31"/>
    </row>
    <row r="32" spans="1:7" ht="18.95" customHeight="1" thickBot="1" x14ac:dyDescent="0.3">
      <c r="A32" s="23" t="s">
        <v>31</v>
      </c>
      <c r="B32" s="34"/>
      <c r="C32" s="26"/>
      <c r="D32" s="14">
        <v>462907669</v>
      </c>
      <c r="E32" s="34"/>
      <c r="F32" s="26"/>
      <c r="G32" s="14">
        <v>914727164</v>
      </c>
    </row>
    <row r="33" spans="1:1006" ht="19.5" customHeight="1" thickTop="1" thickBot="1" x14ac:dyDescent="0.3">
      <c r="A33" s="229" t="s">
        <v>38</v>
      </c>
      <c r="B33" s="230" t="s">
        <v>121</v>
      </c>
      <c r="C33" s="231"/>
      <c r="D33" s="235" t="s">
        <v>6</v>
      </c>
      <c r="E33" s="230" t="s">
        <v>11</v>
      </c>
      <c r="F33" s="231"/>
      <c r="G33" s="235" t="s">
        <v>6</v>
      </c>
    </row>
    <row r="34" spans="1:1006" ht="17.25" customHeight="1" thickTop="1" thickBot="1" x14ac:dyDescent="0.3">
      <c r="A34" s="229"/>
      <c r="B34" s="163"/>
      <c r="C34" s="166" t="s">
        <v>39</v>
      </c>
      <c r="D34" s="235"/>
      <c r="E34" s="165"/>
      <c r="F34" s="166" t="s">
        <v>39</v>
      </c>
      <c r="G34" s="235"/>
    </row>
    <row r="35" spans="1:1006" ht="18.95" customHeight="1" thickTop="1" x14ac:dyDescent="0.25">
      <c r="A35" s="27" t="s">
        <v>33</v>
      </c>
      <c r="B35" s="35">
        <f t="shared" ref="B35:G35" si="0">SUM(B36:B37)</f>
        <v>3723</v>
      </c>
      <c r="C35" s="36">
        <f t="shared" si="0"/>
        <v>338</v>
      </c>
      <c r="D35" s="36">
        <f t="shared" si="0"/>
        <v>2914981</v>
      </c>
      <c r="E35" s="35">
        <f t="shared" si="0"/>
        <v>3730</v>
      </c>
      <c r="F35" s="36">
        <f t="shared" si="0"/>
        <v>576</v>
      </c>
      <c r="G35" s="37">
        <f t="shared" si="0"/>
        <v>4555737</v>
      </c>
    </row>
    <row r="36" spans="1:1006" ht="18.95" customHeight="1" x14ac:dyDescent="0.25">
      <c r="A36" s="12" t="s">
        <v>116</v>
      </c>
      <c r="B36" s="29">
        <v>3704</v>
      </c>
      <c r="C36" s="30">
        <v>338</v>
      </c>
      <c r="D36" s="31">
        <v>1176084</v>
      </c>
      <c r="E36" s="29">
        <v>3704</v>
      </c>
      <c r="F36" s="30">
        <v>576</v>
      </c>
      <c r="G36" s="31">
        <v>2185056</v>
      </c>
    </row>
    <row r="37" spans="1:1006" ht="18.95" customHeight="1" thickBot="1" x14ac:dyDescent="0.3">
      <c r="A37" s="32" t="s">
        <v>65</v>
      </c>
      <c r="B37" s="46">
        <v>19</v>
      </c>
      <c r="C37" s="25"/>
      <c r="D37" s="41">
        <v>1738897</v>
      </c>
      <c r="E37" s="46">
        <v>26</v>
      </c>
      <c r="F37" s="25"/>
      <c r="G37" s="41">
        <v>2370681</v>
      </c>
    </row>
    <row r="38" spans="1:1006" ht="15.75" customHeight="1" thickTop="1" x14ac:dyDescent="0.25">
      <c r="A38" s="138" t="s">
        <v>136</v>
      </c>
    </row>
    <row r="39" spans="1:1006" s="61" customFormat="1" ht="15.75" customHeight="1" x14ac:dyDescent="0.25">
      <c r="A39" s="135" t="s">
        <v>119</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120</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5.95" customHeight="1" x14ac:dyDescent="0.25"/>
    <row r="42" spans="1:1006" ht="22.5" customHeight="1" thickBot="1" x14ac:dyDescent="0.3">
      <c r="A42" s="225" t="s">
        <v>46</v>
      </c>
      <c r="B42" s="226"/>
      <c r="C42" s="226"/>
      <c r="D42" s="226"/>
      <c r="E42" s="226"/>
      <c r="F42" s="226"/>
      <c r="G42" s="227"/>
    </row>
    <row r="43" spans="1:1006" ht="22.5" customHeight="1" thickTop="1" thickBot="1" x14ac:dyDescent="0.3">
      <c r="A43" s="134"/>
      <c r="B43" s="228" t="s">
        <v>1</v>
      </c>
      <c r="C43" s="228"/>
      <c r="D43" s="228"/>
      <c r="E43" s="228" t="s">
        <v>2</v>
      </c>
      <c r="F43" s="228"/>
      <c r="G43" s="228"/>
    </row>
    <row r="44" spans="1:1006" ht="25.35" customHeight="1" thickTop="1" thickBot="1" x14ac:dyDescent="0.3">
      <c r="A44" s="159" t="s">
        <v>38</v>
      </c>
      <c r="B44" s="236" t="s">
        <v>127</v>
      </c>
      <c r="C44" s="237"/>
      <c r="D44" s="169" t="s">
        <v>6</v>
      </c>
      <c r="E44" s="236" t="s">
        <v>127</v>
      </c>
      <c r="F44" s="237"/>
      <c r="G44" s="169" t="s">
        <v>6</v>
      </c>
    </row>
    <row r="45" spans="1:1006" ht="18.95" customHeight="1" thickTop="1" x14ac:dyDescent="0.25">
      <c r="A45" s="27" t="s">
        <v>33</v>
      </c>
      <c r="B45" s="19"/>
      <c r="C45" s="20">
        <f>SUM(C46:C47)</f>
        <v>542814</v>
      </c>
      <c r="D45" s="37">
        <f>SUM(D46:D47)</f>
        <v>4072624775</v>
      </c>
      <c r="E45" s="19"/>
      <c r="F45" s="20">
        <f>C45</f>
        <v>542814</v>
      </c>
      <c r="G45" s="37">
        <f>SUM(G46:G47)</f>
        <v>8163893293</v>
      </c>
    </row>
    <row r="46" spans="1:1006" ht="18.95" customHeight="1" x14ac:dyDescent="0.25">
      <c r="A46" s="12" t="s">
        <v>47</v>
      </c>
      <c r="B46" s="29"/>
      <c r="C46" s="22">
        <v>478129</v>
      </c>
      <c r="D46" s="31">
        <v>3584056725</v>
      </c>
      <c r="E46" s="29"/>
      <c r="F46" s="22">
        <f>C46</f>
        <v>478129</v>
      </c>
      <c r="G46" s="31">
        <v>7186674143</v>
      </c>
    </row>
    <row r="47" spans="1:1006" ht="18.95" customHeight="1" thickBot="1" x14ac:dyDescent="0.3">
      <c r="A47" s="32" t="s">
        <v>48</v>
      </c>
      <c r="B47" s="46"/>
      <c r="C47" s="25">
        <v>64685</v>
      </c>
      <c r="D47" s="14">
        <v>488568050</v>
      </c>
      <c r="E47" s="26"/>
      <c r="F47" s="26">
        <f>C47</f>
        <v>64685</v>
      </c>
      <c r="G47" s="14">
        <v>977219150</v>
      </c>
    </row>
    <row r="48" spans="1:1006" ht="17.25" thickTop="1" x14ac:dyDescent="0.25">
      <c r="A48" s="47" t="s">
        <v>141</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&amp;C&amp;"微軟正黑體,粗體"&amp;16勞工保險局112年2月統計提要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34"/>
  <sheetViews>
    <sheetView showGridLines="0" tabSelected="1" zoomScaleNormal="100" zoomScaleSheetLayoutView="80" workbookViewId="0">
      <selection activeCell="I1" sqref="I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38" t="s">
        <v>49</v>
      </c>
      <c r="B1" s="239"/>
      <c r="C1" s="239"/>
      <c r="D1" s="239"/>
      <c r="E1" s="239"/>
      <c r="F1" s="239"/>
      <c r="G1" s="239"/>
      <c r="H1" s="240"/>
    </row>
    <row r="2" spans="1:8" ht="28.5" customHeight="1" thickTop="1" thickBot="1" x14ac:dyDescent="0.3">
      <c r="A2" s="250"/>
      <c r="B2" s="251" t="s">
        <v>74</v>
      </c>
      <c r="C2" s="251"/>
      <c r="D2" s="251"/>
      <c r="E2" s="251"/>
      <c r="F2" s="251" t="s">
        <v>75</v>
      </c>
      <c r="G2" s="251"/>
      <c r="H2" s="251"/>
    </row>
    <row r="3" spans="1:8" ht="28.9" customHeight="1" thickTop="1" thickBot="1" x14ac:dyDescent="0.3">
      <c r="A3" s="241" t="s">
        <v>67</v>
      </c>
      <c r="B3" s="243" t="s">
        <v>50</v>
      </c>
      <c r="C3" s="244"/>
      <c r="D3" s="245" t="s">
        <v>6</v>
      </c>
      <c r="E3" s="246"/>
      <c r="F3" s="247" t="s">
        <v>50</v>
      </c>
      <c r="G3" s="248"/>
      <c r="H3" s="179" t="s">
        <v>6</v>
      </c>
    </row>
    <row r="4" spans="1:8" ht="28.9" customHeight="1" thickTop="1" thickBot="1" x14ac:dyDescent="0.3">
      <c r="A4" s="249"/>
      <c r="B4" s="170" t="s">
        <v>76</v>
      </c>
      <c r="C4" s="171" t="s">
        <v>77</v>
      </c>
      <c r="D4" s="170" t="s">
        <v>76</v>
      </c>
      <c r="E4" s="171" t="s">
        <v>77</v>
      </c>
      <c r="F4" s="247"/>
      <c r="G4" s="248"/>
      <c r="H4" s="179"/>
    </row>
    <row r="5" spans="1:8" ht="30" customHeight="1" thickTop="1" x14ac:dyDescent="0.25">
      <c r="A5" s="50" t="s">
        <v>7</v>
      </c>
      <c r="B5" s="76">
        <v>2853189</v>
      </c>
      <c r="C5" s="76">
        <v>2898333</v>
      </c>
      <c r="D5" s="77"/>
      <c r="E5" s="78"/>
      <c r="F5" s="79"/>
      <c r="G5" s="52">
        <f>C5</f>
        <v>2898333</v>
      </c>
      <c r="H5" s="80"/>
    </row>
    <row r="6" spans="1:8" ht="30" customHeight="1" x14ac:dyDescent="0.25">
      <c r="A6" s="50" t="s">
        <v>68</v>
      </c>
      <c r="B6" s="81"/>
      <c r="C6" s="81"/>
      <c r="D6" s="77">
        <f>SUM(D7:D8)</f>
        <v>2946733569</v>
      </c>
      <c r="E6" s="78">
        <f>SUM(E7:E8)</f>
        <v>2976992019</v>
      </c>
      <c r="F6" s="82"/>
      <c r="G6" s="83"/>
      <c r="H6" s="78">
        <f>SUM(H7:H8)</f>
        <v>5923725588</v>
      </c>
    </row>
    <row r="7" spans="1:8" ht="30" customHeight="1" x14ac:dyDescent="0.25">
      <c r="A7" s="84" t="s">
        <v>51</v>
      </c>
      <c r="B7" s="81"/>
      <c r="C7" s="81"/>
      <c r="D7" s="77">
        <v>2946733569</v>
      </c>
      <c r="E7" s="78">
        <v>2976992019</v>
      </c>
      <c r="F7" s="82"/>
      <c r="G7" s="83"/>
      <c r="H7" s="78">
        <v>5923725588</v>
      </c>
    </row>
    <row r="8" spans="1:8" ht="30" customHeight="1" thickBot="1" x14ac:dyDescent="0.3">
      <c r="A8" s="85" t="s">
        <v>52</v>
      </c>
      <c r="B8" s="86"/>
      <c r="C8" s="86"/>
      <c r="D8" s="87">
        <v>0</v>
      </c>
      <c r="E8" s="88">
        <v>0</v>
      </c>
      <c r="F8" s="89"/>
      <c r="G8" s="86"/>
      <c r="H8" s="78">
        <v>0</v>
      </c>
    </row>
    <row r="9" spans="1:8" ht="32.450000000000003" customHeight="1" thickTop="1" thickBot="1" x14ac:dyDescent="0.3">
      <c r="A9" s="250"/>
      <c r="B9" s="251" t="s">
        <v>78</v>
      </c>
      <c r="C9" s="251"/>
      <c r="D9" s="251"/>
      <c r="E9" s="251"/>
      <c r="F9" s="251" t="s">
        <v>75</v>
      </c>
      <c r="G9" s="251"/>
      <c r="H9" s="251"/>
    </row>
    <row r="10" spans="1:8" ht="28.9" customHeight="1" thickTop="1" thickBot="1" x14ac:dyDescent="0.3">
      <c r="A10" s="241" t="s">
        <v>10</v>
      </c>
      <c r="B10" s="177" t="s">
        <v>122</v>
      </c>
      <c r="C10" s="178"/>
      <c r="D10" s="179" t="s">
        <v>6</v>
      </c>
      <c r="E10" s="242"/>
      <c r="F10" s="177" t="s">
        <v>122</v>
      </c>
      <c r="G10" s="178"/>
      <c r="H10" s="179" t="s">
        <v>6</v>
      </c>
    </row>
    <row r="11" spans="1:8" ht="25.9" customHeight="1" thickTop="1" thickBot="1" x14ac:dyDescent="0.3">
      <c r="A11" s="249"/>
      <c r="B11" s="157"/>
      <c r="C11" s="158" t="s">
        <v>90</v>
      </c>
      <c r="D11" s="179"/>
      <c r="E11" s="242"/>
      <c r="F11" s="157"/>
      <c r="G11" s="158" t="s">
        <v>90</v>
      </c>
      <c r="H11" s="179"/>
    </row>
    <row r="12" spans="1:8" ht="30" customHeight="1" thickTop="1" x14ac:dyDescent="0.25">
      <c r="A12" s="90" t="s">
        <v>126</v>
      </c>
      <c r="B12" s="79">
        <f>B17+B24</f>
        <v>1950940</v>
      </c>
      <c r="C12" s="52"/>
      <c r="D12" s="52"/>
      <c r="E12" s="80">
        <f>E13+E16</f>
        <v>7815484531</v>
      </c>
      <c r="F12" s="79">
        <f>F17+F24</f>
        <v>1952519</v>
      </c>
      <c r="G12" s="52"/>
      <c r="H12" s="80">
        <f>H13+H16</f>
        <v>15397833703</v>
      </c>
    </row>
    <row r="13" spans="1:8" ht="30" customHeight="1" x14ac:dyDescent="0.25">
      <c r="A13" s="51" t="s">
        <v>69</v>
      </c>
      <c r="B13" s="82"/>
      <c r="C13" s="83"/>
      <c r="D13" s="83"/>
      <c r="E13" s="91">
        <f>E14+E15</f>
        <v>5990682686</v>
      </c>
      <c r="F13" s="92"/>
      <c r="G13" s="83"/>
      <c r="H13" s="91">
        <f>H14+H15</f>
        <v>11732940025</v>
      </c>
    </row>
    <row r="14" spans="1:8" ht="30" customHeight="1" x14ac:dyDescent="0.25">
      <c r="A14" s="56" t="s">
        <v>53</v>
      </c>
      <c r="B14" s="82"/>
      <c r="C14" s="83"/>
      <c r="D14" s="83"/>
      <c r="E14" s="91">
        <v>2433286882</v>
      </c>
      <c r="F14" s="92"/>
      <c r="G14" s="83"/>
      <c r="H14" s="91">
        <v>4610811996</v>
      </c>
    </row>
    <row r="15" spans="1:8" ht="30" customHeight="1" x14ac:dyDescent="0.25">
      <c r="A15" s="56" t="s">
        <v>54</v>
      </c>
      <c r="B15" s="82"/>
      <c r="C15" s="83"/>
      <c r="D15" s="83"/>
      <c r="E15" s="91">
        <v>3557395804</v>
      </c>
      <c r="F15" s="92"/>
      <c r="G15" s="83"/>
      <c r="H15" s="91">
        <v>7122128029</v>
      </c>
    </row>
    <row r="16" spans="1:8" ht="30" customHeight="1" thickBot="1" x14ac:dyDescent="0.3">
      <c r="A16" s="54" t="s">
        <v>70</v>
      </c>
      <c r="B16" s="93"/>
      <c r="C16" s="94"/>
      <c r="D16" s="94"/>
      <c r="E16" s="95">
        <f>E19+E20+E22</f>
        <v>1824801845</v>
      </c>
      <c r="F16" s="96"/>
      <c r="G16" s="94"/>
      <c r="H16" s="95">
        <f>H19+H20+H22</f>
        <v>3664893678</v>
      </c>
    </row>
    <row r="17" spans="1:8" ht="30" customHeight="1" x14ac:dyDescent="0.25">
      <c r="A17" s="51" t="s">
        <v>14</v>
      </c>
      <c r="B17" s="82">
        <f>SUM(B18:B23)</f>
        <v>1948593</v>
      </c>
      <c r="C17" s="83">
        <f>SUM(C18:C23)</f>
        <v>10897</v>
      </c>
      <c r="D17" s="83"/>
      <c r="E17" s="91">
        <f>SUM(E18:E23)</f>
        <v>7673096215</v>
      </c>
      <c r="F17" s="92">
        <f t="shared" ref="F17:F23" si="0">B17</f>
        <v>1948593</v>
      </c>
      <c r="G17" s="83">
        <f>SUM(G18:G23)</f>
        <v>20952</v>
      </c>
      <c r="H17" s="91">
        <f>SUM(H18:H23)</f>
        <v>15166233424</v>
      </c>
    </row>
    <row r="18" spans="1:8" ht="30" customHeight="1" x14ac:dyDescent="0.25">
      <c r="A18" s="97" t="s">
        <v>79</v>
      </c>
      <c r="B18" s="82">
        <v>1349505</v>
      </c>
      <c r="C18" s="81">
        <v>8643</v>
      </c>
      <c r="D18" s="83"/>
      <c r="E18" s="91">
        <v>5350816799</v>
      </c>
      <c r="F18" s="92">
        <f t="shared" si="0"/>
        <v>1349505</v>
      </c>
      <c r="G18" s="77">
        <v>17276</v>
      </c>
      <c r="H18" s="91">
        <v>10511499603</v>
      </c>
    </row>
    <row r="19" spans="1:8" ht="30" customHeight="1" x14ac:dyDescent="0.25">
      <c r="A19" s="97" t="s">
        <v>80</v>
      </c>
      <c r="B19" s="82">
        <v>414287</v>
      </c>
      <c r="C19" s="81">
        <v>600</v>
      </c>
      <c r="D19" s="83"/>
      <c r="E19" s="91">
        <v>1564610880</v>
      </c>
      <c r="F19" s="92">
        <f t="shared" si="0"/>
        <v>414287</v>
      </c>
      <c r="G19" s="81">
        <v>628</v>
      </c>
      <c r="H19" s="91">
        <v>3144091832</v>
      </c>
    </row>
    <row r="20" spans="1:8" ht="30" customHeight="1" x14ac:dyDescent="0.25">
      <c r="A20" s="97" t="s">
        <v>81</v>
      </c>
      <c r="B20" s="82">
        <v>43912</v>
      </c>
      <c r="C20" s="81">
        <v>695</v>
      </c>
      <c r="D20" s="83"/>
      <c r="E20" s="91">
        <v>165779365</v>
      </c>
      <c r="F20" s="92">
        <f t="shared" si="0"/>
        <v>43912</v>
      </c>
      <c r="G20" s="81">
        <v>1095</v>
      </c>
      <c r="H20" s="91">
        <v>331163181</v>
      </c>
    </row>
    <row r="21" spans="1:8" ht="30" customHeight="1" x14ac:dyDescent="0.25">
      <c r="A21" s="97" t="s">
        <v>82</v>
      </c>
      <c r="B21" s="82">
        <v>7761</v>
      </c>
      <c r="C21" s="81">
        <v>54</v>
      </c>
      <c r="D21" s="83"/>
      <c r="E21" s="91">
        <v>28997377</v>
      </c>
      <c r="F21" s="92">
        <f t="shared" si="0"/>
        <v>7761</v>
      </c>
      <c r="G21" s="77">
        <v>113</v>
      </c>
      <c r="H21" s="91">
        <v>56956803</v>
      </c>
    </row>
    <row r="22" spans="1:8" ht="30" customHeight="1" x14ac:dyDescent="0.25">
      <c r="A22" s="97" t="s">
        <v>83</v>
      </c>
      <c r="B22" s="82">
        <v>18627</v>
      </c>
      <c r="C22" s="81">
        <v>79</v>
      </c>
      <c r="D22" s="83"/>
      <c r="E22" s="91">
        <v>94411600</v>
      </c>
      <c r="F22" s="92">
        <f t="shared" si="0"/>
        <v>18627</v>
      </c>
      <c r="G22" s="81">
        <v>116</v>
      </c>
      <c r="H22" s="91">
        <v>189638665</v>
      </c>
    </row>
    <row r="23" spans="1:8" ht="30" customHeight="1" x14ac:dyDescent="0.25">
      <c r="A23" s="97" t="s">
        <v>84</v>
      </c>
      <c r="B23" s="82">
        <v>114501</v>
      </c>
      <c r="C23" s="83">
        <v>826</v>
      </c>
      <c r="D23" s="83"/>
      <c r="E23" s="91">
        <v>468480194</v>
      </c>
      <c r="F23" s="92">
        <f t="shared" si="0"/>
        <v>114501</v>
      </c>
      <c r="G23" s="83">
        <v>1724</v>
      </c>
      <c r="H23" s="91">
        <v>932883340</v>
      </c>
    </row>
    <row r="24" spans="1:8" ht="30" customHeight="1" x14ac:dyDescent="0.25">
      <c r="A24" s="55" t="s">
        <v>13</v>
      </c>
      <c r="B24" s="98">
        <f>SUM(B25:B26)</f>
        <v>2347</v>
      </c>
      <c r="C24" s="99"/>
      <c r="D24" s="99"/>
      <c r="E24" s="100">
        <f>SUM(E25:E26)</f>
        <v>142388316</v>
      </c>
      <c r="F24" s="98">
        <f>SUM(F25:F26)</f>
        <v>3926</v>
      </c>
      <c r="G24" s="101"/>
      <c r="H24" s="100">
        <f>SUM(H25:H26)</f>
        <v>231600279</v>
      </c>
    </row>
    <row r="25" spans="1:8" ht="30" customHeight="1" x14ac:dyDescent="0.25">
      <c r="A25" s="97" t="s">
        <v>85</v>
      </c>
      <c r="B25" s="82">
        <v>1428</v>
      </c>
      <c r="C25" s="83"/>
      <c r="D25" s="83"/>
      <c r="E25" s="91">
        <v>55474236</v>
      </c>
      <c r="F25" s="82">
        <v>2448</v>
      </c>
      <c r="G25" s="83"/>
      <c r="H25" s="78">
        <v>93657234</v>
      </c>
    </row>
    <row r="26" spans="1:8" ht="30" customHeight="1" thickBot="1" x14ac:dyDescent="0.3">
      <c r="A26" s="102" t="s">
        <v>86</v>
      </c>
      <c r="B26" s="89">
        <v>919</v>
      </c>
      <c r="C26" s="86"/>
      <c r="D26" s="86"/>
      <c r="E26" s="103">
        <v>86914080</v>
      </c>
      <c r="F26" s="89">
        <v>1478</v>
      </c>
      <c r="G26" s="86"/>
      <c r="H26" s="88">
        <v>137943045</v>
      </c>
    </row>
    <row r="27" spans="1:8" s="105" customFormat="1" ht="21" customHeight="1" thickTop="1" x14ac:dyDescent="0.25">
      <c r="A27" s="58" t="s">
        <v>142</v>
      </c>
      <c r="B27" s="104"/>
      <c r="C27" s="104"/>
      <c r="D27" s="104"/>
      <c r="E27" s="104"/>
      <c r="F27" s="104"/>
      <c r="G27" s="104"/>
      <c r="H27" s="104"/>
    </row>
    <row r="28" spans="1:8" s="105" customFormat="1" ht="21" customHeight="1" x14ac:dyDescent="0.25">
      <c r="A28" s="58" t="s">
        <v>87</v>
      </c>
      <c r="B28" s="104"/>
      <c r="C28" s="104"/>
      <c r="D28" s="104"/>
      <c r="E28" s="104"/>
      <c r="F28" s="104"/>
      <c r="G28" s="104"/>
      <c r="H28" s="104"/>
    </row>
    <row r="29" spans="1:8" s="105" customFormat="1" ht="21" customHeight="1" x14ac:dyDescent="0.25">
      <c r="A29" s="58" t="s">
        <v>71</v>
      </c>
      <c r="B29" s="104"/>
      <c r="C29" s="104"/>
      <c r="D29" s="104"/>
      <c r="E29" s="104"/>
      <c r="F29" s="104"/>
      <c r="G29" s="104"/>
      <c r="H29" s="104"/>
    </row>
    <row r="30" spans="1:8" s="105" customFormat="1" ht="21" customHeight="1" x14ac:dyDescent="0.25">
      <c r="A30" s="58" t="s">
        <v>72</v>
      </c>
      <c r="B30" s="104"/>
      <c r="C30" s="104"/>
      <c r="D30" s="104"/>
      <c r="E30" s="104"/>
      <c r="F30" s="104"/>
      <c r="G30" s="104"/>
      <c r="H30" s="104"/>
    </row>
    <row r="31" spans="1:8" s="105" customFormat="1" ht="21" customHeight="1" x14ac:dyDescent="0.25">
      <c r="A31" s="58" t="s">
        <v>73</v>
      </c>
      <c r="B31" s="104"/>
      <c r="C31" s="104"/>
      <c r="D31" s="104"/>
      <c r="E31" s="104"/>
      <c r="F31" s="104"/>
      <c r="G31" s="104"/>
      <c r="H31" s="104"/>
    </row>
    <row r="32" spans="1:8" s="105" customFormat="1" ht="21" customHeight="1" x14ac:dyDescent="0.25">
      <c r="A32" s="135" t="s">
        <v>137</v>
      </c>
      <c r="B32" s="104"/>
      <c r="C32" s="104"/>
      <c r="D32" s="104"/>
      <c r="E32" s="104"/>
      <c r="F32" s="104"/>
      <c r="G32" s="104"/>
      <c r="H32" s="104"/>
    </row>
    <row r="33" spans="1:1025" ht="21" customHeight="1" x14ac:dyDescent="0.25">
      <c r="A33" s="135" t="s">
        <v>123</v>
      </c>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c r="ALS33" s="61"/>
      <c r="ALT33" s="61"/>
      <c r="ALU33" s="61"/>
      <c r="ALV33" s="61"/>
      <c r="ALW33" s="61"/>
      <c r="ALX33" s="61"/>
      <c r="ALY33" s="61"/>
      <c r="ALZ33" s="61"/>
      <c r="AMA33" s="61"/>
      <c r="AMB33" s="61"/>
      <c r="AMC33" s="61"/>
      <c r="AMD33" s="61"/>
      <c r="AME33" s="61"/>
      <c r="AMF33" s="61"/>
      <c r="AMG33" s="61"/>
      <c r="AMH33" s="61"/>
      <c r="AMI33" s="61"/>
      <c r="AMJ33" s="61"/>
      <c r="AMK33" s="61"/>
    </row>
    <row r="34" spans="1:1025" ht="21" customHeight="1" x14ac:dyDescent="0.25">
      <c r="A34" s="135" t="s">
        <v>120</v>
      </c>
      <c r="H34" s="48"/>
      <c r="AMA34" s="61"/>
      <c r="AMB34" s="61"/>
      <c r="AMC34" s="61"/>
      <c r="AMD34" s="61"/>
      <c r="AME34" s="61"/>
      <c r="AMF34" s="61"/>
      <c r="AMG34" s="61"/>
      <c r="AMH34" s="61"/>
      <c r="AMI34" s="61"/>
      <c r="AMJ34" s="61"/>
      <c r="AMK34" s="61"/>
    </row>
  </sheetData>
  <mergeCells count="15">
    <mergeCell ref="B9:E9"/>
    <mergeCell ref="F9:H9"/>
    <mergeCell ref="B10:C10"/>
    <mergeCell ref="D10:E11"/>
    <mergeCell ref="F10:G10"/>
    <mergeCell ref="H10:H11"/>
    <mergeCell ref="A10:A11"/>
    <mergeCell ref="A1:H1"/>
    <mergeCell ref="B2:E2"/>
    <mergeCell ref="F2:H2"/>
    <mergeCell ref="B3:C3"/>
    <mergeCell ref="D3:E3"/>
    <mergeCell ref="F3:G4"/>
    <mergeCell ref="H3:H4"/>
    <mergeCell ref="A3:A4"/>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horizontalDpi="1200" verticalDpi="1200" r:id="rId1"/>
  <headerFooter>
    <oddHeader>&amp;C&amp;"微軟正黑體,粗體"&amp;16勞工保險局112年2月統計提要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2023-04-10T03:50:29Z</dcterms:created>
  <dcterms:modified xsi:type="dcterms:W3CDTF">2023-04-13T04:26:57Z</dcterms:modified>
  <dc:language/>
</cp:coreProperties>
</file>