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02A94429-71C8-4716-803C-D56B509F53F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業災害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F19" i="19"/>
  <c r="F17" i="19" s="1"/>
  <c r="F16" i="19"/>
  <c r="E23" i="16"/>
  <c r="E20" i="16"/>
  <c r="E17" i="16"/>
  <c r="H17" i="19"/>
  <c r="E17" i="19"/>
  <c r="C17" i="19"/>
  <c r="F14" i="19"/>
  <c r="H14" i="19"/>
  <c r="E14" i="19"/>
  <c r="C14" i="19"/>
  <c r="H12" i="19"/>
  <c r="G12" i="19"/>
  <c r="E12" i="19"/>
  <c r="D12" i="19"/>
  <c r="C12" i="19"/>
  <c r="H11" i="19"/>
  <c r="H10" i="19" s="1"/>
  <c r="F11" i="19"/>
  <c r="E11" i="19"/>
  <c r="E10" i="19" s="1"/>
  <c r="C11" i="19"/>
  <c r="C10" i="19" s="1"/>
  <c r="G5" i="19"/>
  <c r="F4" i="19"/>
  <c r="G18" i="16"/>
  <c r="F12" i="19" l="1"/>
  <c r="F10" i="19" s="1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F5" i="16"/>
  <c r="E4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E12" i="10" s="1"/>
  <c r="H6" i="10"/>
  <c r="E6" i="10"/>
  <c r="D6" i="10"/>
  <c r="G5" i="10"/>
  <c r="H12" i="10" l="1"/>
  <c r="B12" i="10"/>
  <c r="E22" i="2" l="1"/>
  <c r="F23" i="2"/>
  <c r="B28" i="2"/>
  <c r="C28" i="2"/>
  <c r="D28" i="2"/>
  <c r="E28" i="2"/>
  <c r="F28" i="2"/>
  <c r="G28" i="2"/>
  <c r="G47" i="2" l="1"/>
  <c r="D47" i="2"/>
  <c r="F43" i="2"/>
  <c r="E42" i="2"/>
  <c r="G10" i="2"/>
  <c r="F10" i="2"/>
  <c r="E10" i="2"/>
  <c r="D10" i="2"/>
  <c r="C10" i="2"/>
  <c r="B10" i="2"/>
  <c r="F5" i="2"/>
  <c r="E4" i="2"/>
</calcChain>
</file>

<file path=xl/sharedStrings.xml><?xml version="1.0" encoding="utf-8"?>
<sst xmlns="http://schemas.openxmlformats.org/spreadsheetml/2006/main" count="315" uniqueCount="144">
  <si>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</si>
  <si>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</si>
  <si>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</si>
  <si>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</si>
  <si>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</si>
  <si>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</si>
  <si>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</si>
  <si>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</si>
  <si>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</si>
  <si>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</si>
  <si>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</si>
  <si>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</si>
  <si>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</si>
  <si>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</si>
  <si>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</si>
  <si>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</si>
  <si>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</si>
  <si>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</si>
  <si>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</si>
  <si>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</si>
  <si>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</si>
  <si>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</si>
  <si>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</si>
  <si>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</si>
  <si>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</si>
  <si>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</si>
  <si>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</si>
  <si>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</si>
  <si>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</si>
  <si>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</si>
  <si>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</si>
  <si>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</si>
  <si>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</si>
  <si>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</si>
  <si>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</si>
  <si>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</si>
  <si>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</si>
  <si>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</si>
  <si>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</si>
  <si>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</si>
  <si>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</si>
  <si>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</si>
  <si>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</si>
  <si>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</si>
  <si>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</si>
  <si>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</si>
  <si>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</si>
  <si>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</si>
  <si>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</si>
  <si>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</si>
  <si>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</si>
  <si>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</si>
  <si>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</si>
  <si>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</si>
  <si>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</si>
  <si>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</si>
  <si>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</si>
  <si>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</si>
  <si>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</si>
  <si>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</si>
  <si>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</si>
  <si>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</si>
  <si>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</si>
  <si>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</si>
  <si>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</si>
  <si>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</si>
  <si>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</si>
  <si>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</si>
  <si>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</si>
  <si>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</si>
  <si>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</si>
  <si>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</si>
  <si>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</si>
  <si>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</si>
  <si>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</si>
  <si>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</si>
  <si>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</si>
  <si>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</si>
  <si>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</si>
  <si>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</si>
  <si>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</si>
  <si>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</si>
  <si>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</si>
  <si>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</si>
  <si>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</si>
  <si>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</si>
  <si>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</si>
  <si>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</si>
  <si>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</si>
  <si>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</si>
  <si>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</si>
  <si>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</si>
  <si>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</si>
  <si>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</si>
  <si>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</si>
  <si>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</si>
  <si>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</si>
  <si>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</si>
  <si>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</si>
  <si>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</si>
  <si>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</si>
  <si>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</si>
  <si>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</si>
  <si>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</si>
  <si>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</si>
  <si>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</si>
  <si>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</si>
  <si>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</si>
  <si>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</si>
  <si>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</si>
  <si>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</si>
  <si>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</si>
  <si>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</si>
  <si>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</si>
  <si>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</si>
  <si>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</si>
  <si>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</si>
  <si>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</si>
  <si>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</si>
  <si>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</si>
  <si>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</si>
  <si>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</si>
  <si>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</si>
  <si>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</si>
  <si>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</si>
  <si>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</si>
  <si>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t>參
加
災
保</t>
    <phoneticPr fontId="6" type="noConversion"/>
  </si>
  <si>
    <t>未
參
加
災
保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</si>
  <si>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</si>
  <si>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【勞工職業災害保險及保護】</t>
    <phoneticPr fontId="6" type="noConversion"/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</si>
  <si>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</si>
  <si>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11、12月數</t>
    <phoneticPr fontId="6" type="noConversion"/>
  </si>
  <si>
    <t>12月數</t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</si>
  <si>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6. 12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</rPr>
      <t xml:space="preserve"> 1,051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408,343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4,612,314</t>
    </r>
    <r>
      <rPr>
        <sz val="12"/>
        <color rgb="FF000000"/>
        <rFont val="微軟正黑體"/>
        <family val="2"/>
        <charset val="136"/>
      </rPr>
      <t>元；首發件數不含勞併國。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</si>
  <si>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9.75%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</si>
  <si>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7,574,962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1,194,653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</si>
  <si>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5.72 %</t>
    </r>
    <r>
      <rPr>
        <sz val="12"/>
        <rFont val="微軟正黑體"/>
        <family val="2"/>
        <charset val="136"/>
      </rPr>
      <t>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</si>
  <si>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本人請領月退休金於每年</t>
    </r>
    <r>
      <rPr>
        <sz val="12"/>
        <rFont val="Times New Roman"/>
        <family val="1"/>
      </rPr>
      <t>2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5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8</t>
    </r>
    <r>
      <rPr>
        <sz val="12"/>
        <rFont val="微軟正黑體"/>
        <family val="2"/>
        <charset val="136"/>
      </rPr>
      <t>、</t>
    </r>
    <r>
      <rPr>
        <sz val="12"/>
        <rFont val="Times New Roman"/>
        <family val="1"/>
      </rPr>
      <t>11</t>
    </r>
    <r>
      <rPr>
        <sz val="12"/>
        <rFont val="微軟正黑體"/>
        <family val="2"/>
        <charset val="136"/>
      </rPr>
      <t>月包含首發及續發，其他月份則為首發案件。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</si>
  <si>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10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</si>
  <si>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</si>
  <si>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本月被保險人數包含已領勞保老年給付參加災保者</t>
    </r>
    <r>
      <rPr>
        <sz val="12"/>
        <rFont val="Times New Roman"/>
        <family val="1"/>
      </rPr>
      <t xml:space="preserve"> 568,977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</si>
  <si>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1,838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10,243,701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113,173,013</t>
    </r>
    <r>
      <rPr>
        <sz val="12"/>
        <rFont val="微軟正黑體"/>
        <family val="2"/>
        <charset val="136"/>
      </rPr>
      <t>元；</t>
    </r>
  </si>
  <si>
    <t>11月</t>
    <phoneticPr fontId="6" type="noConversion"/>
  </si>
  <si>
    <t>12月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</si>
</sst>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5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n">
        <color rgb="FFFF0000"/>
      </right>
      <top/>
      <bottom/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0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6" fillId="0" borderId="74" xfId="2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36" xfId="2" applyNumberFormat="1" applyFont="1" applyFill="1" applyBorder="1" applyAlignment="1">
      <alignment horizontal="center" vertical="center" wrapText="1"/>
    </xf>
    <xf numFmtId="176" fontId="3" fillId="2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activeCell="I1" sqref="I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79" t="s">
        <v>0</v>
      </c>
      <c r="B1" s="180"/>
      <c r="C1" s="180"/>
      <c r="D1" s="180"/>
      <c r="E1" s="180"/>
      <c r="F1" s="180"/>
      <c r="G1" s="18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2" t="s">
        <v>1</v>
      </c>
      <c r="C2" s="182"/>
      <c r="D2" s="182"/>
      <c r="E2" s="182" t="s">
        <v>2</v>
      </c>
      <c r="F2" s="182"/>
      <c r="G2" s="182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39" t="s">
        <v>3</v>
      </c>
      <c r="B3" s="140" t="s">
        <v>4</v>
      </c>
      <c r="C3" s="141" t="s">
        <v>5</v>
      </c>
      <c r="D3" s="142" t="s">
        <v>6</v>
      </c>
      <c r="E3" s="140" t="s">
        <v>4</v>
      </c>
      <c r="F3" s="141" t="s">
        <v>5</v>
      </c>
      <c r="G3" s="142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613493</v>
      </c>
      <c r="C4" s="63"/>
      <c r="D4" s="64"/>
      <c r="E4" s="62">
        <f>B4</f>
        <v>613493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10479398</v>
      </c>
      <c r="D5" s="66"/>
      <c r="E5" s="65"/>
      <c r="F5" s="110">
        <f>C5</f>
        <v>10479398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35347</v>
      </c>
      <c r="E6" s="67"/>
      <c r="F6" s="67"/>
      <c r="G6" s="66">
        <v>35180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41178102305</v>
      </c>
      <c r="E7" s="67"/>
      <c r="F7" s="67"/>
      <c r="G7" s="66">
        <v>488128572122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3" t="s">
        <v>10</v>
      </c>
      <c r="B8" s="184" t="s">
        <v>11</v>
      </c>
      <c r="C8" s="185"/>
      <c r="D8" s="186" t="s">
        <v>6</v>
      </c>
      <c r="E8" s="184" t="s">
        <v>11</v>
      </c>
      <c r="F8" s="185"/>
      <c r="G8" s="186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3"/>
      <c r="B9" s="143"/>
      <c r="C9" s="144" t="s">
        <v>79</v>
      </c>
      <c r="D9" s="186"/>
      <c r="E9" s="143"/>
      <c r="F9" s="144" t="s">
        <v>79</v>
      </c>
      <c r="G9" s="186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1972260</v>
      </c>
      <c r="C10" s="69"/>
      <c r="D10" s="64">
        <f>D11+D12</f>
        <v>47124459681</v>
      </c>
      <c r="E10" s="111">
        <f>E11+E12</f>
        <v>2441421</v>
      </c>
      <c r="F10" s="69"/>
      <c r="G10" s="64">
        <f>G11+G12</f>
        <v>554634335079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41247</v>
      </c>
      <c r="C11" s="70"/>
      <c r="D11" s="113">
        <f>D13+D14+D16+D19+D22</f>
        <v>10117412289</v>
      </c>
      <c r="E11" s="112">
        <f>E13+E14+E16+E19+E22</f>
        <v>510408</v>
      </c>
      <c r="F11" s="70"/>
      <c r="G11" s="113">
        <f>G13+G14+G16+G19+G22</f>
        <v>128287467718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1931013</v>
      </c>
      <c r="C12" s="115">
        <f t="shared" si="0"/>
        <v>11361</v>
      </c>
      <c r="D12" s="116">
        <f t="shared" si="0"/>
        <v>37007047392</v>
      </c>
      <c r="E12" s="114">
        <f t="shared" si="0"/>
        <v>1931013</v>
      </c>
      <c r="F12" s="115">
        <f t="shared" si="0"/>
        <v>157815</v>
      </c>
      <c r="G12" s="116">
        <f t="shared" si="0"/>
        <v>426346867361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175">
        <v>8636</v>
      </c>
      <c r="C13" s="117"/>
      <c r="D13" s="176">
        <v>622648012</v>
      </c>
      <c r="E13" s="175">
        <v>105943</v>
      </c>
      <c r="F13" s="117"/>
      <c r="G13" s="176">
        <v>7515994780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11178</v>
      </c>
      <c r="C14" s="68"/>
      <c r="D14" s="119">
        <v>95670137</v>
      </c>
      <c r="E14" s="118">
        <v>133982</v>
      </c>
      <c r="F14" s="68"/>
      <c r="G14" s="119">
        <v>1143618437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6913</v>
      </c>
      <c r="C15" s="68"/>
      <c r="D15" s="119">
        <f>D16+D17</f>
        <v>414498458</v>
      </c>
      <c r="E15" s="118">
        <f>E16+E17</f>
        <v>27698</v>
      </c>
      <c r="F15" s="68"/>
      <c r="G15" s="119">
        <f>G16+G17</f>
        <v>5545614340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1707</v>
      </c>
      <c r="C16" s="57"/>
      <c r="D16" s="71">
        <v>353945211</v>
      </c>
      <c r="E16" s="62">
        <v>22492</v>
      </c>
      <c r="F16" s="57"/>
      <c r="G16" s="71">
        <v>4844319815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5206</v>
      </c>
      <c r="C17" s="57">
        <v>33</v>
      </c>
      <c r="D17" s="71">
        <v>60553247</v>
      </c>
      <c r="E17" s="62">
        <f>B17</f>
        <v>5206</v>
      </c>
      <c r="F17" s="57">
        <v>353</v>
      </c>
      <c r="G17" s="71">
        <v>701294525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8">
        <f>B19+B20</f>
        <v>1877775</v>
      </c>
      <c r="C18" s="68"/>
      <c r="D18" s="119">
        <f>D19+D20</f>
        <v>42798249521</v>
      </c>
      <c r="E18" s="118">
        <f>E19+E20</f>
        <v>1960254</v>
      </c>
      <c r="F18" s="68"/>
      <c r="G18" s="119">
        <f>G19+G20</f>
        <v>502805693543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6853</v>
      </c>
      <c r="C19" s="57"/>
      <c r="D19" s="71">
        <v>6564232815</v>
      </c>
      <c r="E19" s="62">
        <v>89332</v>
      </c>
      <c r="F19" s="57"/>
      <c r="G19" s="71">
        <v>85180014421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1870922</v>
      </c>
      <c r="C20" s="57">
        <v>10633</v>
      </c>
      <c r="D20" s="71">
        <v>36234016706</v>
      </c>
      <c r="E20" s="62">
        <f>B20</f>
        <v>1870922</v>
      </c>
      <c r="F20" s="57">
        <v>149853</v>
      </c>
      <c r="G20" s="71">
        <v>417625679122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67758</v>
      </c>
      <c r="C21" s="68"/>
      <c r="D21" s="119">
        <f>D22+D23</f>
        <v>3193393553</v>
      </c>
      <c r="E21" s="118">
        <f>E22+E23</f>
        <v>213544</v>
      </c>
      <c r="F21" s="68"/>
      <c r="G21" s="119">
        <f>G22+G23</f>
        <v>37623413979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12873</v>
      </c>
      <c r="C22" s="57"/>
      <c r="D22" s="71">
        <v>2480916114</v>
      </c>
      <c r="E22" s="62">
        <v>158659</v>
      </c>
      <c r="F22" s="57"/>
      <c r="G22" s="71">
        <v>29603520265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54885</v>
      </c>
      <c r="C23" s="177">
        <v>695</v>
      </c>
      <c r="D23" s="178">
        <v>712477439</v>
      </c>
      <c r="E23" s="121">
        <f>B23</f>
        <v>54885</v>
      </c>
      <c r="F23" s="177">
        <v>7609</v>
      </c>
      <c r="G23" s="178">
        <v>8019893714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35" t="s">
        <v>101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35" t="s">
        <v>141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100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103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104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&amp;C&amp;"微軟正黑體,粗體"&amp;16勞工保險局113年12月統計提要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activeCell="J1" sqref="J1"/>
    </sheetView>
  </sheetViews>
  <sheetFormatPr defaultRowHeight="16.5" x14ac:dyDescent="0.25"/>
  <cols>
    <col min="1" max="1" width="3.6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79" t="s">
        <v>129</v>
      </c>
      <c r="B1" s="179"/>
      <c r="C1" s="180"/>
      <c r="D1" s="180"/>
      <c r="E1" s="180"/>
      <c r="F1" s="180"/>
      <c r="G1" s="180"/>
      <c r="H1" s="18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229"/>
      <c r="B2" s="230"/>
      <c r="C2" s="182" t="s">
        <v>1</v>
      </c>
      <c r="D2" s="182"/>
      <c r="E2" s="182"/>
      <c r="F2" s="182" t="s">
        <v>2</v>
      </c>
      <c r="G2" s="182"/>
      <c r="H2" s="182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231" t="s">
        <v>80</v>
      </c>
      <c r="B3" s="232"/>
      <c r="C3" s="160" t="s">
        <v>4</v>
      </c>
      <c r="D3" s="161" t="s">
        <v>5</v>
      </c>
      <c r="E3" s="159" t="s">
        <v>6</v>
      </c>
      <c r="F3" s="160" t="s">
        <v>4</v>
      </c>
      <c r="G3" s="161" t="s">
        <v>5</v>
      </c>
      <c r="H3" s="159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227" t="s">
        <v>54</v>
      </c>
      <c r="B4" s="228"/>
      <c r="C4" s="62">
        <v>838734</v>
      </c>
      <c r="D4" s="63"/>
      <c r="E4" s="64"/>
      <c r="F4" s="62">
        <f>C4</f>
        <v>838734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219" t="s">
        <v>84</v>
      </c>
      <c r="B5" s="220"/>
      <c r="C5" s="65"/>
      <c r="D5" s="110">
        <v>11235050</v>
      </c>
      <c r="E5" s="66"/>
      <c r="F5" s="65"/>
      <c r="G5" s="110">
        <f>D5</f>
        <v>11235050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219" t="s">
        <v>8</v>
      </c>
      <c r="B6" s="220"/>
      <c r="C6" s="67"/>
      <c r="D6" s="67"/>
      <c r="E6" s="66">
        <v>40417</v>
      </c>
      <c r="F6" s="67"/>
      <c r="G6" s="67"/>
      <c r="H6" s="66">
        <v>40131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221" t="s">
        <v>9</v>
      </c>
      <c r="B7" s="222"/>
      <c r="C7" s="67"/>
      <c r="D7" s="67"/>
      <c r="E7" s="66">
        <v>844957417</v>
      </c>
      <c r="F7" s="67"/>
      <c r="G7" s="67"/>
      <c r="H7" s="66">
        <v>9996263638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23" t="s">
        <v>85</v>
      </c>
      <c r="B8" s="224"/>
      <c r="C8" s="184" t="s">
        <v>11</v>
      </c>
      <c r="D8" s="185"/>
      <c r="E8" s="186" t="s">
        <v>6</v>
      </c>
      <c r="F8" s="184" t="s">
        <v>11</v>
      </c>
      <c r="G8" s="185"/>
      <c r="H8" s="186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25"/>
      <c r="B9" s="226"/>
      <c r="C9" s="143"/>
      <c r="D9" s="144" t="s">
        <v>79</v>
      </c>
      <c r="E9" s="186"/>
      <c r="F9" s="143"/>
      <c r="G9" s="144" t="s">
        <v>79</v>
      </c>
      <c r="H9" s="186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11" t="s">
        <v>12</v>
      </c>
      <c r="B10" s="212"/>
      <c r="C10" s="111">
        <f>C11+C12</f>
        <v>22556</v>
      </c>
      <c r="D10" s="69"/>
      <c r="E10" s="64">
        <f>E11+E12</f>
        <v>1115724989</v>
      </c>
      <c r="F10" s="111">
        <f>F11+F12</f>
        <v>1805584</v>
      </c>
      <c r="G10" s="69"/>
      <c r="H10" s="64">
        <f>H11+H12</f>
        <v>8432090169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13" t="s">
        <v>13</v>
      </c>
      <c r="B11" s="214"/>
      <c r="C11" s="112">
        <f>C13+C15+C18+C20+C21</f>
        <v>19504</v>
      </c>
      <c r="D11" s="70"/>
      <c r="E11" s="113">
        <f>E13+E15+E18+E20+E21</f>
        <v>1067119390</v>
      </c>
      <c r="F11" s="112">
        <f>F13+F15+F18+F20+F21</f>
        <v>1802532</v>
      </c>
      <c r="G11" s="70"/>
      <c r="H11" s="113">
        <f>H13+H15+H18+H20+H21</f>
        <v>7894719357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15" t="s">
        <v>14</v>
      </c>
      <c r="B12" s="216"/>
      <c r="C12" s="114">
        <f t="shared" ref="C12:H12" si="0">C16+C19</f>
        <v>3052</v>
      </c>
      <c r="D12" s="115">
        <f t="shared" si="0"/>
        <v>31</v>
      </c>
      <c r="E12" s="116">
        <f t="shared" si="0"/>
        <v>48605599</v>
      </c>
      <c r="F12" s="114">
        <f t="shared" si="0"/>
        <v>3052</v>
      </c>
      <c r="G12" s="115">
        <f t="shared" si="0"/>
        <v>446</v>
      </c>
      <c r="H12" s="116">
        <f t="shared" si="0"/>
        <v>537370812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217" t="s">
        <v>16</v>
      </c>
      <c r="B13" s="218"/>
      <c r="C13" s="166">
        <v>3679</v>
      </c>
      <c r="D13" s="72"/>
      <c r="E13" s="167">
        <v>239565655</v>
      </c>
      <c r="F13" s="166">
        <v>52335</v>
      </c>
      <c r="G13" s="72"/>
      <c r="H13" s="167">
        <v>3438574962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05" t="s">
        <v>86</v>
      </c>
      <c r="B14" s="206"/>
      <c r="C14" s="62">
        <f>C15+C16</f>
        <v>874</v>
      </c>
      <c r="D14" s="57"/>
      <c r="E14" s="71">
        <f>E15+E16</f>
        <v>54667581</v>
      </c>
      <c r="F14" s="62">
        <f>F15+F16</f>
        <v>2385</v>
      </c>
      <c r="G14" s="57"/>
      <c r="H14" s="71">
        <f>H15+H16</f>
        <v>753309718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07" t="s">
        <v>18</v>
      </c>
      <c r="B15" s="208"/>
      <c r="C15" s="62">
        <v>105</v>
      </c>
      <c r="D15" s="57"/>
      <c r="E15" s="71">
        <v>41478360</v>
      </c>
      <c r="F15" s="62">
        <v>1616</v>
      </c>
      <c r="G15" s="57"/>
      <c r="H15" s="71">
        <v>608609650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09" t="s">
        <v>87</v>
      </c>
      <c r="B16" s="210"/>
      <c r="C16" s="62">
        <v>769</v>
      </c>
      <c r="D16" s="57">
        <v>11</v>
      </c>
      <c r="E16" s="71">
        <v>13189221</v>
      </c>
      <c r="F16" s="62">
        <f>C16</f>
        <v>769</v>
      </c>
      <c r="G16" s="57">
        <v>117</v>
      </c>
      <c r="H16" s="71">
        <v>144700068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05" t="s">
        <v>20</v>
      </c>
      <c r="B17" s="206"/>
      <c r="C17" s="118">
        <f>C18+C19</f>
        <v>2323</v>
      </c>
      <c r="D17" s="68"/>
      <c r="E17" s="119">
        <f>E18+E19</f>
        <v>73720948</v>
      </c>
      <c r="F17" s="118">
        <f>F18+F19</f>
        <v>2836</v>
      </c>
      <c r="G17" s="68"/>
      <c r="H17" s="119">
        <f>H18+H19</f>
        <v>870476309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07" t="s">
        <v>18</v>
      </c>
      <c r="B18" s="208"/>
      <c r="C18" s="62">
        <v>40</v>
      </c>
      <c r="D18" s="57"/>
      <c r="E18" s="71">
        <v>38304570</v>
      </c>
      <c r="F18" s="62">
        <v>553</v>
      </c>
      <c r="G18" s="57"/>
      <c r="H18" s="71">
        <v>477805565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09" t="s">
        <v>87</v>
      </c>
      <c r="B19" s="210"/>
      <c r="C19" s="62">
        <v>2283</v>
      </c>
      <c r="D19" s="57">
        <v>20</v>
      </c>
      <c r="E19" s="71">
        <v>35416378</v>
      </c>
      <c r="F19" s="62">
        <f>C19</f>
        <v>2283</v>
      </c>
      <c r="G19" s="57">
        <v>329</v>
      </c>
      <c r="H19" s="71">
        <v>392670744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195" t="s">
        <v>88</v>
      </c>
      <c r="B20" s="196"/>
      <c r="C20" s="166">
        <v>0</v>
      </c>
      <c r="D20" s="72"/>
      <c r="E20" s="167">
        <v>1062390</v>
      </c>
      <c r="F20" s="166">
        <v>7</v>
      </c>
      <c r="G20" s="72"/>
      <c r="H20" s="167">
        <v>6080548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197" t="s">
        <v>77</v>
      </c>
      <c r="B21" s="198"/>
      <c r="C21" s="168">
        <v>15680</v>
      </c>
      <c r="D21" s="106"/>
      <c r="E21" s="169">
        <v>746708415</v>
      </c>
      <c r="F21" s="168">
        <v>1748021</v>
      </c>
      <c r="G21" s="106"/>
      <c r="H21" s="169">
        <v>3363648632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199" t="s">
        <v>89</v>
      </c>
      <c r="B22" s="200"/>
      <c r="C22" s="201" t="s">
        <v>11</v>
      </c>
      <c r="D22" s="202"/>
      <c r="E22" s="159" t="s">
        <v>6</v>
      </c>
      <c r="F22" s="201" t="s">
        <v>11</v>
      </c>
      <c r="G22" s="202"/>
      <c r="H22" s="159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03" t="s">
        <v>90</v>
      </c>
      <c r="B23" s="204"/>
      <c r="C23" s="122"/>
      <c r="D23" s="170">
        <v>148823</v>
      </c>
      <c r="E23" s="171">
        <v>151517470</v>
      </c>
      <c r="F23" s="123"/>
      <c r="G23" s="170">
        <v>262915</v>
      </c>
      <c r="H23" s="171">
        <v>265884910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187" t="s">
        <v>91</v>
      </c>
      <c r="B24" s="124" t="s">
        <v>92</v>
      </c>
      <c r="C24" s="62"/>
      <c r="D24" s="125">
        <v>1</v>
      </c>
      <c r="E24" s="66">
        <v>270</v>
      </c>
      <c r="F24" s="57"/>
      <c r="G24" s="125">
        <v>12</v>
      </c>
      <c r="H24" s="66">
        <v>45532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188"/>
      <c r="B25" s="124" t="s">
        <v>93</v>
      </c>
      <c r="C25" s="65"/>
      <c r="D25" s="57">
        <v>0</v>
      </c>
      <c r="E25" s="66">
        <v>0</v>
      </c>
      <c r="F25" s="125"/>
      <c r="G25" s="57">
        <v>36</v>
      </c>
      <c r="H25" s="66">
        <v>19639170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188"/>
      <c r="B26" s="124" t="s">
        <v>94</v>
      </c>
      <c r="C26" s="126"/>
      <c r="D26" s="67">
        <v>3</v>
      </c>
      <c r="E26" s="66">
        <v>4315800</v>
      </c>
      <c r="F26" s="67"/>
      <c r="G26" s="67">
        <v>14</v>
      </c>
      <c r="H26" s="66">
        <v>21846138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189"/>
      <c r="B27" s="124" t="s">
        <v>95</v>
      </c>
      <c r="C27" s="126"/>
      <c r="D27" s="67">
        <v>0</v>
      </c>
      <c r="E27" s="66">
        <v>13083</v>
      </c>
      <c r="F27" s="67"/>
      <c r="G27" s="67">
        <v>1</v>
      </c>
      <c r="H27" s="66">
        <v>154264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189"/>
      <c r="B28" s="124" t="s">
        <v>117</v>
      </c>
      <c r="C28" s="126"/>
      <c r="D28" s="67">
        <v>1</v>
      </c>
      <c r="E28" s="66">
        <v>200000</v>
      </c>
      <c r="F28" s="67"/>
      <c r="G28" s="67">
        <v>2</v>
      </c>
      <c r="H28" s="66">
        <v>400000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31.5" customHeight="1" x14ac:dyDescent="0.25">
      <c r="A29" s="190" t="s">
        <v>126</v>
      </c>
      <c r="B29" s="127" t="s">
        <v>96</v>
      </c>
      <c r="C29" s="128"/>
      <c r="D29" s="129">
        <v>631</v>
      </c>
      <c r="E29" s="172">
        <v>9184800</v>
      </c>
      <c r="F29" s="129"/>
      <c r="G29" s="129">
        <v>7807</v>
      </c>
      <c r="H29" s="172">
        <v>125732400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8.5" customHeight="1" x14ac:dyDescent="0.25">
      <c r="A30" s="191"/>
      <c r="B30" s="130" t="s">
        <v>95</v>
      </c>
      <c r="C30" s="131"/>
      <c r="D30" s="132">
        <v>6</v>
      </c>
      <c r="E30" s="173">
        <v>2590434</v>
      </c>
      <c r="F30" s="132"/>
      <c r="G30" s="132">
        <v>90</v>
      </c>
      <c r="H30" s="173">
        <v>25328347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6.25" customHeight="1" x14ac:dyDescent="0.25">
      <c r="A31" s="190" t="s">
        <v>127</v>
      </c>
      <c r="B31" s="124" t="s">
        <v>95</v>
      </c>
      <c r="C31" s="133"/>
      <c r="D31" s="67">
        <v>1</v>
      </c>
      <c r="E31" s="66">
        <v>130830</v>
      </c>
      <c r="F31" s="67"/>
      <c r="G31" s="67">
        <v>5</v>
      </c>
      <c r="H31" s="66">
        <v>531622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6.25" customHeight="1" x14ac:dyDescent="0.25">
      <c r="A32" s="192"/>
      <c r="B32" s="124" t="s">
        <v>97</v>
      </c>
      <c r="C32" s="133"/>
      <c r="D32" s="67">
        <v>1</v>
      </c>
      <c r="E32" s="66">
        <v>741717</v>
      </c>
      <c r="F32" s="67"/>
      <c r="G32" s="67">
        <v>13</v>
      </c>
      <c r="H32" s="66">
        <v>12287997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6.25" customHeight="1" x14ac:dyDescent="0.25">
      <c r="A33" s="187"/>
      <c r="B33" s="124" t="s">
        <v>98</v>
      </c>
      <c r="C33" s="133"/>
      <c r="D33" s="67">
        <v>4</v>
      </c>
      <c r="E33" s="66">
        <v>4944600</v>
      </c>
      <c r="F33" s="67"/>
      <c r="G33" s="67">
        <v>32</v>
      </c>
      <c r="H33" s="66">
        <v>38679300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193" t="s">
        <v>99</v>
      </c>
      <c r="B34" s="194"/>
      <c r="C34" s="107"/>
      <c r="D34" s="109"/>
      <c r="E34" s="174">
        <v>3455364</v>
      </c>
      <c r="F34" s="109"/>
      <c r="G34" s="109"/>
      <c r="H34" s="174">
        <v>20626698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35" t="s">
        <v>139</v>
      </c>
      <c r="B35" s="136"/>
      <c r="C35" s="137"/>
    </row>
    <row r="36" spans="1:1006" x14ac:dyDescent="0.25">
      <c r="A36" s="135" t="s">
        <v>140</v>
      </c>
      <c r="B36" s="135"/>
      <c r="C36" s="137"/>
    </row>
    <row r="37" spans="1:1006" x14ac:dyDescent="0.25">
      <c r="A37" s="162" t="s">
        <v>128</v>
      </c>
      <c r="B37" s="136"/>
      <c r="C37" s="137"/>
    </row>
    <row r="38" spans="1:1006" x14ac:dyDescent="0.25">
      <c r="A38" s="60" t="s">
        <v>105</v>
      </c>
      <c r="B38" s="136"/>
      <c r="C38" s="137"/>
    </row>
    <row r="39" spans="1:1006" x14ac:dyDescent="0.25">
      <c r="A39" s="162"/>
    </row>
    <row r="40" spans="1:1006" x14ac:dyDescent="0.25">
      <c r="A40" s="60"/>
      <c r="B40" s="136"/>
      <c r="C40" s="137"/>
    </row>
  </sheetData>
  <mergeCells count="34">
    <mergeCell ref="A4:B4"/>
    <mergeCell ref="A1:H1"/>
    <mergeCell ref="A2:B2"/>
    <mergeCell ref="C2:E2"/>
    <mergeCell ref="F2:H2"/>
    <mergeCell ref="A3:B3"/>
    <mergeCell ref="A13:B13"/>
    <mergeCell ref="A5:B5"/>
    <mergeCell ref="A6:B6"/>
    <mergeCell ref="A7:B7"/>
    <mergeCell ref="A8:B9"/>
    <mergeCell ref="F8:G8"/>
    <mergeCell ref="H8:H9"/>
    <mergeCell ref="A10:B10"/>
    <mergeCell ref="A11:B11"/>
    <mergeCell ref="A12:B12"/>
    <mergeCell ref="C8:D8"/>
    <mergeCell ref="E8:E9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A24:A28"/>
    <mergeCell ref="A29:A30"/>
    <mergeCell ref="A31:A33"/>
    <mergeCell ref="A34:B34"/>
    <mergeCell ref="A20:B20"/>
    <mergeCell ref="A21:B21"/>
    <mergeCell ref="A22:B22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&amp;C&amp;"微軟正黑體,粗體"&amp;16勞工保險局113年12月統計提要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activeCell="I1" sqref="I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7" t="s">
        <v>21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3"/>
      <c r="B2" s="236" t="s">
        <v>1</v>
      </c>
      <c r="C2" s="236"/>
      <c r="D2" s="236"/>
      <c r="E2" s="236" t="s">
        <v>2</v>
      </c>
      <c r="F2" s="236"/>
      <c r="G2" s="236"/>
    </row>
    <row r="3" spans="1:7" ht="32.1" customHeight="1" thickTop="1" thickBot="1" x14ac:dyDescent="0.3">
      <c r="A3" s="145" t="s">
        <v>3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" customHeight="1" thickTop="1" x14ac:dyDescent="0.25">
      <c r="A4" s="4" t="s">
        <v>54</v>
      </c>
      <c r="B4" s="19">
        <v>575921</v>
      </c>
      <c r="C4" s="20"/>
      <c r="D4" s="7"/>
      <c r="E4" s="19">
        <f>B4</f>
        <v>575921</v>
      </c>
      <c r="F4" s="20"/>
      <c r="G4" s="7"/>
    </row>
    <row r="5" spans="1:7" ht="18" customHeight="1" x14ac:dyDescent="0.25">
      <c r="A5" s="8" t="s">
        <v>55</v>
      </c>
      <c r="B5" s="21"/>
      <c r="C5" s="22">
        <v>7404921</v>
      </c>
      <c r="D5" s="11"/>
      <c r="E5" s="21"/>
      <c r="F5" s="22">
        <f>C5</f>
        <v>7404921</v>
      </c>
      <c r="G5" s="11"/>
    </row>
    <row r="6" spans="1:7" ht="18" customHeight="1" x14ac:dyDescent="0.25">
      <c r="A6" s="8" t="s">
        <v>8</v>
      </c>
      <c r="B6" s="5"/>
      <c r="C6" s="10"/>
      <c r="D6" s="11">
        <v>36746</v>
      </c>
      <c r="E6" s="13"/>
      <c r="F6" s="13"/>
      <c r="G6" s="11">
        <v>36540</v>
      </c>
    </row>
    <row r="7" spans="1:7" ht="18" customHeight="1" thickBot="1" x14ac:dyDescent="0.3">
      <c r="A7" s="23" t="s">
        <v>9</v>
      </c>
      <c r="B7" s="24"/>
      <c r="C7" s="25"/>
      <c r="D7" s="14">
        <v>2757902294</v>
      </c>
      <c r="E7" s="26"/>
      <c r="F7" s="26"/>
      <c r="G7" s="14">
        <v>32619861573</v>
      </c>
    </row>
    <row r="8" spans="1:7" ht="19.5" customHeight="1" thickTop="1" thickBot="1" x14ac:dyDescent="0.3">
      <c r="A8" s="240" t="s">
        <v>10</v>
      </c>
      <c r="B8" s="234" t="s">
        <v>11</v>
      </c>
      <c r="C8" s="234"/>
      <c r="D8" s="234" t="s">
        <v>6</v>
      </c>
      <c r="E8" s="234" t="s">
        <v>11</v>
      </c>
      <c r="F8" s="235"/>
      <c r="G8" s="243" t="s">
        <v>6</v>
      </c>
    </row>
    <row r="9" spans="1:7" ht="17.25" thickBot="1" x14ac:dyDescent="0.3">
      <c r="A9" s="241"/>
      <c r="B9" s="149"/>
      <c r="C9" s="150" t="s">
        <v>22</v>
      </c>
      <c r="D9" s="242"/>
      <c r="E9" s="149"/>
      <c r="F9" s="157" t="s">
        <v>22</v>
      </c>
      <c r="G9" s="244"/>
    </row>
    <row r="10" spans="1:7" ht="18" customHeight="1" thickTop="1" x14ac:dyDescent="0.25">
      <c r="A10" s="27" t="s">
        <v>12</v>
      </c>
      <c r="B10" s="15">
        <f t="shared" ref="B10:G10" si="0">SUM(B11:B15)</f>
        <v>189800</v>
      </c>
      <c r="C10" s="16">
        <f t="shared" si="0"/>
        <v>41603</v>
      </c>
      <c r="D10" s="28">
        <f t="shared" si="0"/>
        <v>2187861994</v>
      </c>
      <c r="E10" s="15">
        <f t="shared" si="0"/>
        <v>1644478</v>
      </c>
      <c r="F10" s="16">
        <f t="shared" si="0"/>
        <v>364671</v>
      </c>
      <c r="G10" s="28">
        <f t="shared" si="0"/>
        <v>25201930756</v>
      </c>
    </row>
    <row r="11" spans="1:7" ht="18" customHeight="1" x14ac:dyDescent="0.25">
      <c r="A11" s="12" t="s">
        <v>23</v>
      </c>
      <c r="B11" s="5">
        <v>37862</v>
      </c>
      <c r="C11" s="10">
        <v>7763</v>
      </c>
      <c r="D11" s="17">
        <v>975614245</v>
      </c>
      <c r="E11" s="29">
        <v>436345</v>
      </c>
      <c r="F11" s="30">
        <v>88512</v>
      </c>
      <c r="G11" s="31">
        <v>11250749275</v>
      </c>
    </row>
    <row r="12" spans="1:7" ht="18" customHeight="1" x14ac:dyDescent="0.25">
      <c r="A12" s="12" t="s">
        <v>24</v>
      </c>
      <c r="B12" s="5">
        <v>3123</v>
      </c>
      <c r="C12" s="10">
        <f>B12</f>
        <v>3123</v>
      </c>
      <c r="D12" s="17">
        <v>184375742</v>
      </c>
      <c r="E12" s="5">
        <v>34051</v>
      </c>
      <c r="F12" s="10">
        <v>34051</v>
      </c>
      <c r="G12" s="17">
        <v>1941304509</v>
      </c>
    </row>
    <row r="13" spans="1:7" ht="18" customHeight="1" x14ac:dyDescent="0.25">
      <c r="A13" s="12" t="s">
        <v>25</v>
      </c>
      <c r="B13" s="5">
        <v>2408</v>
      </c>
      <c r="C13" s="10">
        <v>810</v>
      </c>
      <c r="D13" s="17">
        <v>61757226</v>
      </c>
      <c r="E13" s="5">
        <v>26006</v>
      </c>
      <c r="F13" s="10">
        <v>8334</v>
      </c>
      <c r="G13" s="17">
        <v>662569781</v>
      </c>
    </row>
    <row r="14" spans="1:7" ht="18" customHeight="1" x14ac:dyDescent="0.25">
      <c r="A14" s="12" t="s">
        <v>26</v>
      </c>
      <c r="B14" s="5">
        <v>39602</v>
      </c>
      <c r="C14" s="10">
        <v>6921</v>
      </c>
      <c r="D14" s="17">
        <v>875106615</v>
      </c>
      <c r="E14" s="5">
        <v>490698</v>
      </c>
      <c r="F14" s="10">
        <v>93587</v>
      </c>
      <c r="G14" s="17">
        <v>10790045665</v>
      </c>
    </row>
    <row r="15" spans="1:7" ht="18" customHeight="1" thickBot="1" x14ac:dyDescent="0.3">
      <c r="A15" s="32" t="s">
        <v>27</v>
      </c>
      <c r="B15" s="73">
        <v>106805</v>
      </c>
      <c r="C15" s="74">
        <v>22986</v>
      </c>
      <c r="D15" s="75">
        <v>91008166</v>
      </c>
      <c r="E15" s="73">
        <v>657378</v>
      </c>
      <c r="F15" s="74">
        <v>140187</v>
      </c>
      <c r="G15" s="75">
        <v>557261526</v>
      </c>
    </row>
    <row r="16" spans="1:7" ht="15.75" customHeight="1" thickTop="1" x14ac:dyDescent="0.25">
      <c r="A16" s="163" t="s">
        <v>130</v>
      </c>
    </row>
    <row r="17" spans="1:7" ht="15.75" hidden="1" customHeight="1" x14ac:dyDescent="0.25">
      <c r="A17" s="164"/>
    </row>
    <row r="18" spans="1:7" ht="9" customHeight="1" x14ac:dyDescent="0.25">
      <c r="A18" s="18"/>
    </row>
    <row r="19" spans="1:7" ht="23.1" customHeight="1" thickBot="1" x14ac:dyDescent="0.3">
      <c r="A19" s="237" t="s">
        <v>37</v>
      </c>
      <c r="B19" s="238"/>
      <c r="C19" s="238"/>
      <c r="D19" s="238"/>
      <c r="E19" s="238"/>
      <c r="F19" s="238"/>
      <c r="G19" s="239"/>
    </row>
    <row r="20" spans="1:7" ht="22.5" customHeight="1" thickTop="1" thickBot="1" x14ac:dyDescent="0.3">
      <c r="A20" s="3"/>
      <c r="B20" s="236" t="s">
        <v>1</v>
      </c>
      <c r="C20" s="236"/>
      <c r="D20" s="236"/>
      <c r="E20" s="236" t="s">
        <v>2</v>
      </c>
      <c r="F20" s="236"/>
      <c r="G20" s="236"/>
    </row>
    <row r="21" spans="1:7" ht="32.1" customHeight="1" thickTop="1" thickBot="1" x14ac:dyDescent="0.3">
      <c r="A21" s="145" t="s">
        <v>29</v>
      </c>
      <c r="B21" s="146" t="s">
        <v>4</v>
      </c>
      <c r="C21" s="147" t="s">
        <v>5</v>
      </c>
      <c r="D21" s="148" t="s">
        <v>6</v>
      </c>
      <c r="E21" s="146" t="s">
        <v>4</v>
      </c>
      <c r="F21" s="147" t="s">
        <v>5</v>
      </c>
      <c r="G21" s="148" t="s">
        <v>6</v>
      </c>
    </row>
    <row r="22" spans="1:7" ht="18" customHeight="1" thickTop="1" x14ac:dyDescent="0.25">
      <c r="A22" s="4" t="s">
        <v>56</v>
      </c>
      <c r="B22" s="15">
        <v>589855</v>
      </c>
      <c r="C22" s="6"/>
      <c r="D22" s="7"/>
      <c r="E22" s="15">
        <f>B22</f>
        <v>589855</v>
      </c>
      <c r="F22" s="6"/>
      <c r="G22" s="7"/>
    </row>
    <row r="23" spans="1:7" ht="18" customHeight="1" x14ac:dyDescent="0.25">
      <c r="A23" s="8" t="s">
        <v>57</v>
      </c>
      <c r="B23" s="9"/>
      <c r="C23" s="22">
        <v>7662559</v>
      </c>
      <c r="D23" s="11"/>
      <c r="E23" s="9"/>
      <c r="F23" s="22">
        <f>C23</f>
        <v>7662559</v>
      </c>
      <c r="G23" s="11"/>
    </row>
    <row r="24" spans="1:7" ht="18" customHeight="1" x14ac:dyDescent="0.25">
      <c r="A24" s="8" t="s">
        <v>60</v>
      </c>
      <c r="B24" s="21"/>
      <c r="C24" s="13"/>
      <c r="D24" s="11">
        <v>46162</v>
      </c>
      <c r="E24" s="21"/>
      <c r="F24" s="13"/>
      <c r="G24" s="11">
        <v>45549</v>
      </c>
    </row>
    <row r="25" spans="1:7" ht="18" customHeight="1" thickBot="1" x14ac:dyDescent="0.3">
      <c r="A25" s="23" t="s">
        <v>31</v>
      </c>
      <c r="B25" s="34"/>
      <c r="C25" s="26"/>
      <c r="D25" s="14">
        <v>25937991985</v>
      </c>
      <c r="E25" s="34"/>
      <c r="F25" s="26"/>
      <c r="G25" s="14">
        <v>302033110596</v>
      </c>
    </row>
    <row r="26" spans="1:7" ht="19.5" customHeight="1" thickTop="1" thickBot="1" x14ac:dyDescent="0.3">
      <c r="A26" s="245" t="s">
        <v>38</v>
      </c>
      <c r="B26" s="234" t="s">
        <v>11</v>
      </c>
      <c r="C26" s="235"/>
      <c r="D26" s="233" t="s">
        <v>6</v>
      </c>
      <c r="E26" s="234" t="s">
        <v>11</v>
      </c>
      <c r="F26" s="235"/>
      <c r="G26" s="233" t="s">
        <v>6</v>
      </c>
    </row>
    <row r="27" spans="1:7" ht="17.25" customHeight="1" thickTop="1" thickBot="1" x14ac:dyDescent="0.3">
      <c r="A27" s="245"/>
      <c r="B27" s="149"/>
      <c r="C27" s="157" t="s">
        <v>39</v>
      </c>
      <c r="D27" s="233"/>
      <c r="E27" s="149"/>
      <c r="F27" s="157" t="s">
        <v>39</v>
      </c>
      <c r="G27" s="233"/>
    </row>
    <row r="28" spans="1:7" ht="18" customHeight="1" thickTop="1" x14ac:dyDescent="0.25">
      <c r="A28" s="27" t="s">
        <v>33</v>
      </c>
      <c r="B28" s="35">
        <f t="shared" ref="B28:G28" si="1">SUM(B29:B32)</f>
        <v>18563</v>
      </c>
      <c r="C28" s="36">
        <f t="shared" si="1"/>
        <v>594</v>
      </c>
      <c r="D28" s="36">
        <f t="shared" si="1"/>
        <v>4320247206</v>
      </c>
      <c r="E28" s="35">
        <f t="shared" si="1"/>
        <v>192774</v>
      </c>
      <c r="F28" s="36">
        <f t="shared" si="1"/>
        <v>8976</v>
      </c>
      <c r="G28" s="37">
        <f t="shared" si="1"/>
        <v>58987704220</v>
      </c>
    </row>
    <row r="29" spans="1:7" ht="18" customHeight="1" x14ac:dyDescent="0.25">
      <c r="A29" s="12" t="s">
        <v>40</v>
      </c>
      <c r="B29" s="29">
        <v>13468</v>
      </c>
      <c r="C29" s="30"/>
      <c r="D29" s="31">
        <v>3460990786</v>
      </c>
      <c r="E29" s="29">
        <v>115231</v>
      </c>
      <c r="F29" s="30"/>
      <c r="G29" s="31">
        <v>47781365544</v>
      </c>
    </row>
    <row r="30" spans="1:7" ht="18" customHeight="1" x14ac:dyDescent="0.25">
      <c r="A30" s="12" t="s">
        <v>41</v>
      </c>
      <c r="B30" s="5">
        <v>1720</v>
      </c>
      <c r="C30" s="10"/>
      <c r="D30" s="17">
        <v>666557536</v>
      </c>
      <c r="E30" s="5">
        <v>23966</v>
      </c>
      <c r="F30" s="10"/>
      <c r="G30" s="17">
        <v>7502931300</v>
      </c>
    </row>
    <row r="31" spans="1:7" ht="18" customHeight="1" x14ac:dyDescent="0.25">
      <c r="A31" s="12" t="s">
        <v>42</v>
      </c>
      <c r="B31" s="5">
        <v>2781</v>
      </c>
      <c r="C31" s="10"/>
      <c r="D31" s="17">
        <v>188937457</v>
      </c>
      <c r="E31" s="5">
        <v>29410</v>
      </c>
      <c r="F31" s="10"/>
      <c r="G31" s="17">
        <v>2194791752</v>
      </c>
    </row>
    <row r="32" spans="1:7" ht="18" customHeight="1" thickBot="1" x14ac:dyDescent="0.3">
      <c r="A32" s="32" t="s">
        <v>61</v>
      </c>
      <c r="B32" s="24">
        <v>594</v>
      </c>
      <c r="C32" s="25">
        <v>594</v>
      </c>
      <c r="D32" s="33">
        <v>3761427</v>
      </c>
      <c r="E32" s="24">
        <v>24167</v>
      </c>
      <c r="F32" s="25">
        <v>8976</v>
      </c>
      <c r="G32" s="33">
        <v>1508615624</v>
      </c>
    </row>
    <row r="33" spans="1:1006" ht="15.75" customHeight="1" thickTop="1" x14ac:dyDescent="0.25">
      <c r="A33" s="165" t="s">
        <v>135</v>
      </c>
    </row>
    <row r="34" spans="1:1006" ht="15.75" customHeight="1" x14ac:dyDescent="0.25">
      <c r="A34" s="165" t="s">
        <v>136</v>
      </c>
    </row>
    <row r="35" spans="1:1006" ht="15.75" customHeight="1" x14ac:dyDescent="0.25">
      <c r="A35" s="165" t="s">
        <v>137</v>
      </c>
    </row>
    <row r="36" spans="1:1006" s="61" customFormat="1" ht="15.75" customHeight="1" x14ac:dyDescent="0.25">
      <c r="A36" s="135" t="s">
        <v>138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105</v>
      </c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37" t="s">
        <v>28</v>
      </c>
      <c r="B39" s="238"/>
      <c r="C39" s="238"/>
      <c r="D39" s="238"/>
      <c r="E39" s="238"/>
      <c r="F39" s="238"/>
      <c r="G39" s="239"/>
    </row>
    <row r="40" spans="1:1006" ht="22.5" customHeight="1" thickTop="1" thickBot="1" x14ac:dyDescent="0.3">
      <c r="A40" s="39"/>
      <c r="B40" s="236" t="s">
        <v>1</v>
      </c>
      <c r="C40" s="236"/>
      <c r="D40" s="236"/>
      <c r="E40" s="236" t="s">
        <v>2</v>
      </c>
      <c r="F40" s="236"/>
      <c r="G40" s="236"/>
    </row>
    <row r="41" spans="1:1006" ht="32.1" customHeight="1" thickTop="1" thickBot="1" x14ac:dyDescent="0.3">
      <c r="A41" s="145" t="s">
        <v>29</v>
      </c>
      <c r="B41" s="146" t="s">
        <v>4</v>
      </c>
      <c r="C41" s="147" t="s">
        <v>5</v>
      </c>
      <c r="D41" s="148" t="s">
        <v>6</v>
      </c>
      <c r="E41" s="146" t="s">
        <v>4</v>
      </c>
      <c r="F41" s="147" t="s">
        <v>5</v>
      </c>
      <c r="G41" s="148" t="s">
        <v>6</v>
      </c>
    </row>
    <row r="42" spans="1:1006" ht="18" customHeight="1" thickTop="1" x14ac:dyDescent="0.25">
      <c r="A42" s="4" t="s">
        <v>56</v>
      </c>
      <c r="B42" s="15">
        <v>595364</v>
      </c>
      <c r="C42" s="6"/>
      <c r="D42" s="7"/>
      <c r="E42" s="40">
        <f>B42</f>
        <v>595364</v>
      </c>
      <c r="F42" s="6"/>
      <c r="G42" s="37"/>
    </row>
    <row r="43" spans="1:1006" ht="18" customHeight="1" x14ac:dyDescent="0.25">
      <c r="A43" s="8" t="s">
        <v>57</v>
      </c>
      <c r="B43" s="9"/>
      <c r="C43" s="22">
        <v>8222995</v>
      </c>
      <c r="D43" s="11"/>
      <c r="E43" s="9"/>
      <c r="F43" s="22">
        <f>C43</f>
        <v>8222995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36318</v>
      </c>
      <c r="E44" s="29"/>
      <c r="F44" s="30"/>
      <c r="G44" s="31">
        <v>36140</v>
      </c>
    </row>
    <row r="45" spans="1:1006" ht="18" customHeight="1" x14ac:dyDescent="0.25">
      <c r="A45" s="23" t="s">
        <v>31</v>
      </c>
      <c r="B45" s="34"/>
      <c r="C45" s="26"/>
      <c r="D45" s="14">
        <v>74915483</v>
      </c>
      <c r="E45" s="34"/>
      <c r="F45" s="26"/>
      <c r="G45" s="14">
        <v>882391919</v>
      </c>
    </row>
    <row r="46" spans="1:1006" ht="32.1" customHeight="1" thickTop="1" thickBot="1" x14ac:dyDescent="0.3">
      <c r="A46" s="152" t="s">
        <v>32</v>
      </c>
      <c r="B46" s="146" t="s">
        <v>4</v>
      </c>
      <c r="C46" s="147" t="s">
        <v>5</v>
      </c>
      <c r="D46" s="148" t="s">
        <v>6</v>
      </c>
      <c r="E46" s="146" t="s">
        <v>4</v>
      </c>
      <c r="F46" s="147" t="s">
        <v>5</v>
      </c>
      <c r="G46" s="148" t="s">
        <v>6</v>
      </c>
    </row>
    <row r="47" spans="1:1006" ht="18" customHeight="1" thickTop="1" x14ac:dyDescent="0.25">
      <c r="A47" s="27" t="s">
        <v>33</v>
      </c>
      <c r="B47" s="35">
        <v>13</v>
      </c>
      <c r="C47" s="36">
        <v>226</v>
      </c>
      <c r="D47" s="36">
        <f>SUM(D48:D50)</f>
        <v>34753836</v>
      </c>
      <c r="E47" s="35">
        <v>238</v>
      </c>
      <c r="F47" s="36">
        <v>2180</v>
      </c>
      <c r="G47" s="37">
        <f>SUM(G48:G50)</f>
        <v>306735282</v>
      </c>
    </row>
    <row r="48" spans="1:1006" ht="18" customHeight="1" x14ac:dyDescent="0.25">
      <c r="A48" s="12" t="s">
        <v>34</v>
      </c>
      <c r="B48" s="29"/>
      <c r="C48" s="30">
        <v>204</v>
      </c>
      <c r="D48" s="31">
        <v>10790451</v>
      </c>
      <c r="E48" s="29"/>
      <c r="F48" s="30">
        <v>1735</v>
      </c>
      <c r="G48" s="31">
        <v>122042730</v>
      </c>
    </row>
    <row r="49" spans="1:7" ht="18" customHeight="1" x14ac:dyDescent="0.25">
      <c r="A49" s="12" t="s">
        <v>35</v>
      </c>
      <c r="B49" s="5"/>
      <c r="C49" s="10">
        <v>1</v>
      </c>
      <c r="D49" s="17">
        <v>428088</v>
      </c>
      <c r="E49" s="5"/>
      <c r="F49" s="10">
        <v>3</v>
      </c>
      <c r="G49" s="17">
        <v>1018488</v>
      </c>
    </row>
    <row r="50" spans="1:7" ht="18" customHeight="1" thickBot="1" x14ac:dyDescent="0.3">
      <c r="A50" s="32" t="s">
        <v>36</v>
      </c>
      <c r="B50" s="24"/>
      <c r="C50" s="25">
        <v>194</v>
      </c>
      <c r="D50" s="33">
        <v>23535297</v>
      </c>
      <c r="E50" s="24"/>
      <c r="F50" s="25">
        <v>1948</v>
      </c>
      <c r="G50" s="33">
        <v>183674064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114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&amp;C&amp;"微軟正黑體,粗體"&amp;16勞工保險局113年12月統計提要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activeCell="I1" sqref="I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7" t="s">
        <v>43</v>
      </c>
      <c r="B1" s="238"/>
      <c r="C1" s="238"/>
      <c r="D1" s="238"/>
      <c r="E1" s="238"/>
      <c r="F1" s="238"/>
      <c r="G1" s="239"/>
    </row>
    <row r="2" spans="1:7" ht="22.5" customHeight="1" thickTop="1" thickBot="1" x14ac:dyDescent="0.3">
      <c r="A2" s="134"/>
      <c r="B2" s="236" t="s">
        <v>1</v>
      </c>
      <c r="C2" s="236"/>
      <c r="D2" s="236"/>
      <c r="E2" s="236" t="s">
        <v>2</v>
      </c>
      <c r="F2" s="236"/>
      <c r="G2" s="236"/>
    </row>
    <row r="3" spans="1:7" ht="32.25" customHeight="1" thickTop="1" thickBot="1" x14ac:dyDescent="0.3">
      <c r="A3" s="145" t="s">
        <v>80</v>
      </c>
      <c r="B3" s="146" t="s">
        <v>4</v>
      </c>
      <c r="C3" s="147" t="s">
        <v>5</v>
      </c>
      <c r="D3" s="148" t="s">
        <v>6</v>
      </c>
      <c r="E3" s="146" t="s">
        <v>4</v>
      </c>
      <c r="F3" s="147" t="s">
        <v>5</v>
      </c>
      <c r="G3" s="148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870268</v>
      </c>
      <c r="D5" s="31"/>
      <c r="E5" s="29"/>
      <c r="F5" s="22">
        <f>C5</f>
        <v>870268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450733423</v>
      </c>
      <c r="E6" s="26"/>
      <c r="F6" s="26"/>
      <c r="G6" s="14">
        <v>5549650147</v>
      </c>
    </row>
    <row r="7" spans="1:7" ht="25.35" customHeight="1" thickTop="1" thickBot="1" x14ac:dyDescent="0.3">
      <c r="A7" s="152" t="s">
        <v>10</v>
      </c>
      <c r="B7" s="246" t="s">
        <v>11</v>
      </c>
      <c r="C7" s="247"/>
      <c r="D7" s="153" t="s">
        <v>6</v>
      </c>
      <c r="E7" s="246" t="s">
        <v>11</v>
      </c>
      <c r="F7" s="247"/>
      <c r="G7" s="153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3214</v>
      </c>
      <c r="D8" s="43">
        <f>SUM(D9:D11)</f>
        <v>869267800</v>
      </c>
      <c r="E8" s="44"/>
      <c r="F8" s="16">
        <f>SUM(F9:F11)</f>
        <v>38874</v>
      </c>
      <c r="G8" s="43">
        <f>SUM(G9:G11)</f>
        <v>10629052800</v>
      </c>
    </row>
    <row r="9" spans="1:7" ht="18.95" customHeight="1" x14ac:dyDescent="0.25">
      <c r="A9" s="12" t="s">
        <v>15</v>
      </c>
      <c r="B9" s="45"/>
      <c r="C9" s="30">
        <v>213</v>
      </c>
      <c r="D9" s="31">
        <v>13321200</v>
      </c>
      <c r="E9" s="29"/>
      <c r="F9" s="30">
        <v>2222</v>
      </c>
      <c r="G9" s="31">
        <v>136394400</v>
      </c>
    </row>
    <row r="10" spans="1:7" ht="18.95" customHeight="1" x14ac:dyDescent="0.25">
      <c r="A10" s="12" t="s">
        <v>44</v>
      </c>
      <c r="B10" s="45"/>
      <c r="C10" s="38">
        <v>390</v>
      </c>
      <c r="D10" s="42">
        <v>57745600</v>
      </c>
      <c r="E10" s="45"/>
      <c r="F10" s="38">
        <v>4420</v>
      </c>
      <c r="G10" s="42">
        <v>647567400</v>
      </c>
    </row>
    <row r="11" spans="1:7" ht="18.95" customHeight="1" thickBot="1" x14ac:dyDescent="0.3">
      <c r="A11" s="32" t="s">
        <v>45</v>
      </c>
      <c r="B11" s="46"/>
      <c r="C11" s="25">
        <v>2611</v>
      </c>
      <c r="D11" s="41">
        <v>798201000</v>
      </c>
      <c r="E11" s="46"/>
      <c r="F11" s="25">
        <v>32232</v>
      </c>
      <c r="G11" s="41">
        <v>9845091000</v>
      </c>
    </row>
    <row r="12" spans="1:7" ht="16.350000000000001" customHeight="1" thickTop="1" x14ac:dyDescent="0.25">
      <c r="A12" s="163" t="s">
        <v>115</v>
      </c>
    </row>
    <row r="13" spans="1:7" ht="13.5" customHeight="1" x14ac:dyDescent="0.25">
      <c r="A13" s="47"/>
    </row>
    <row r="14" spans="1:7" ht="22.5" customHeight="1" thickBot="1" x14ac:dyDescent="0.3">
      <c r="A14" s="237" t="s">
        <v>58</v>
      </c>
      <c r="B14" s="238"/>
      <c r="C14" s="238"/>
      <c r="D14" s="238"/>
      <c r="E14" s="238"/>
      <c r="F14" s="238"/>
      <c r="G14" s="239"/>
    </row>
    <row r="15" spans="1:7" ht="22.5" customHeight="1" thickTop="1" thickBot="1" x14ac:dyDescent="0.3">
      <c r="A15" s="134"/>
      <c r="B15" s="236" t="s">
        <v>1</v>
      </c>
      <c r="C15" s="236"/>
      <c r="D15" s="236"/>
      <c r="E15" s="236" t="s">
        <v>59</v>
      </c>
      <c r="F15" s="236"/>
      <c r="G15" s="236"/>
    </row>
    <row r="16" spans="1:7" ht="32.25" customHeight="1" thickTop="1" thickBot="1" x14ac:dyDescent="0.3">
      <c r="A16" s="145" t="s">
        <v>80</v>
      </c>
      <c r="B16" s="146" t="s">
        <v>4</v>
      </c>
      <c r="C16" s="147" t="s">
        <v>5</v>
      </c>
      <c r="D16" s="148" t="s">
        <v>6</v>
      </c>
      <c r="E16" s="146" t="s">
        <v>4</v>
      </c>
      <c r="F16" s="147" t="s">
        <v>5</v>
      </c>
      <c r="G16" s="148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346202</v>
      </c>
      <c r="D18" s="31"/>
      <c r="E18" s="29"/>
      <c r="F18" s="22">
        <f>C18</f>
        <v>346202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13515798</v>
      </c>
      <c r="E19" s="26"/>
      <c r="F19" s="26"/>
      <c r="G19" s="14">
        <v>158872157</v>
      </c>
    </row>
    <row r="20" spans="1:7" ht="25.35" customHeight="1" thickTop="1" thickBot="1" x14ac:dyDescent="0.3">
      <c r="A20" s="152" t="s">
        <v>10</v>
      </c>
      <c r="B20" s="246" t="s">
        <v>11</v>
      </c>
      <c r="C20" s="247"/>
      <c r="D20" s="153" t="s">
        <v>6</v>
      </c>
      <c r="E20" s="246" t="s">
        <v>11</v>
      </c>
      <c r="F20" s="247"/>
      <c r="G20" s="153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340</v>
      </c>
      <c r="D21" s="43">
        <f>SUM(D22:D24)</f>
        <v>13216462</v>
      </c>
      <c r="E21" s="44"/>
      <c r="F21" s="16">
        <f>SUM(F22:F24)</f>
        <v>3360</v>
      </c>
      <c r="G21" s="43">
        <f>SUM(G22:G24)</f>
        <v>129313686</v>
      </c>
    </row>
    <row r="22" spans="1:7" ht="18.95" customHeight="1" x14ac:dyDescent="0.25">
      <c r="A22" s="12" t="s">
        <v>78</v>
      </c>
      <c r="B22" s="45"/>
      <c r="C22" s="30">
        <v>330</v>
      </c>
      <c r="D22" s="31">
        <v>9156862</v>
      </c>
      <c r="E22" s="29"/>
      <c r="F22" s="30">
        <v>3255</v>
      </c>
      <c r="G22" s="31">
        <v>78359586</v>
      </c>
    </row>
    <row r="23" spans="1:7" ht="18.95" customHeight="1" x14ac:dyDescent="0.25">
      <c r="A23" s="12" t="s">
        <v>44</v>
      </c>
      <c r="B23" s="45"/>
      <c r="C23" s="38">
        <v>4</v>
      </c>
      <c r="D23" s="42">
        <v>387600</v>
      </c>
      <c r="E23" s="45"/>
      <c r="F23" s="38">
        <v>30</v>
      </c>
      <c r="G23" s="42">
        <v>5360100</v>
      </c>
    </row>
    <row r="24" spans="1:7" ht="18.95" customHeight="1" thickBot="1" x14ac:dyDescent="0.3">
      <c r="A24" s="32" t="s">
        <v>45</v>
      </c>
      <c r="B24" s="46"/>
      <c r="C24" s="25">
        <v>6</v>
      </c>
      <c r="D24" s="41">
        <v>3672000</v>
      </c>
      <c r="E24" s="46"/>
      <c r="F24" s="25">
        <v>75</v>
      </c>
      <c r="G24" s="41">
        <v>45594000</v>
      </c>
    </row>
    <row r="25" spans="1:7" ht="16.350000000000001" customHeight="1" thickTop="1" x14ac:dyDescent="0.25">
      <c r="A25" s="163" t="s">
        <v>116</v>
      </c>
    </row>
    <row r="26" spans="1:7" ht="13.5" customHeight="1" x14ac:dyDescent="0.25"/>
    <row r="27" spans="1:7" ht="22.5" customHeight="1" thickBot="1" x14ac:dyDescent="0.3">
      <c r="A27" s="237" t="s">
        <v>62</v>
      </c>
      <c r="B27" s="238"/>
      <c r="C27" s="238"/>
      <c r="D27" s="238"/>
      <c r="E27" s="238"/>
      <c r="F27" s="238"/>
      <c r="G27" s="239"/>
    </row>
    <row r="28" spans="1:7" ht="22.5" customHeight="1" thickTop="1" thickBot="1" x14ac:dyDescent="0.3">
      <c r="A28" s="134"/>
      <c r="B28" s="236" t="s">
        <v>1</v>
      </c>
      <c r="C28" s="236"/>
      <c r="D28" s="236"/>
      <c r="E28" s="236" t="s">
        <v>2</v>
      </c>
      <c r="F28" s="236"/>
      <c r="G28" s="236"/>
    </row>
    <row r="29" spans="1:7" ht="32.25" customHeight="1" thickTop="1" thickBot="1" x14ac:dyDescent="0.3">
      <c r="A29" s="145" t="s">
        <v>29</v>
      </c>
      <c r="B29" s="146" t="s">
        <v>4</v>
      </c>
      <c r="C29" s="147" t="s">
        <v>5</v>
      </c>
      <c r="D29" s="148" t="s">
        <v>6</v>
      </c>
      <c r="E29" s="146" t="s">
        <v>4</v>
      </c>
      <c r="F29" s="147" t="s">
        <v>5</v>
      </c>
      <c r="G29" s="148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91775</v>
      </c>
      <c r="D31" s="31"/>
      <c r="E31" s="9"/>
      <c r="F31" s="22">
        <f>C31</f>
        <v>91775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484678770</v>
      </c>
      <c r="E32" s="34"/>
      <c r="F32" s="26"/>
      <c r="G32" s="14">
        <v>5835196269</v>
      </c>
    </row>
    <row r="33" spans="1:1006" ht="19.5" customHeight="1" thickTop="1" thickBot="1" x14ac:dyDescent="0.3">
      <c r="A33" s="245" t="s">
        <v>38</v>
      </c>
      <c r="B33" s="234" t="s">
        <v>108</v>
      </c>
      <c r="C33" s="235"/>
      <c r="D33" s="233" t="s">
        <v>6</v>
      </c>
      <c r="E33" s="234" t="s">
        <v>11</v>
      </c>
      <c r="F33" s="235"/>
      <c r="G33" s="233" t="s">
        <v>6</v>
      </c>
    </row>
    <row r="34" spans="1:1006" ht="17.25" customHeight="1" thickTop="1" thickBot="1" x14ac:dyDescent="0.3">
      <c r="A34" s="245"/>
      <c r="B34" s="149"/>
      <c r="C34" s="151" t="s">
        <v>39</v>
      </c>
      <c r="D34" s="233"/>
      <c r="E34" s="149"/>
      <c r="F34" s="157" t="s">
        <v>39</v>
      </c>
      <c r="G34" s="233"/>
    </row>
    <row r="35" spans="1:1006" ht="18.95" customHeight="1" thickTop="1" x14ac:dyDescent="0.25">
      <c r="A35" s="27" t="s">
        <v>33</v>
      </c>
      <c r="B35" s="35">
        <f t="shared" ref="B35:G35" si="0">SUM(B36:B37)</f>
        <v>11216</v>
      </c>
      <c r="C35" s="36">
        <f t="shared" si="0"/>
        <v>431</v>
      </c>
      <c r="D35" s="36">
        <f t="shared" si="0"/>
        <v>13312129</v>
      </c>
      <c r="E35" s="35">
        <f t="shared" si="0"/>
        <v>11544</v>
      </c>
      <c r="F35" s="36">
        <f t="shared" si="0"/>
        <v>4389</v>
      </c>
      <c r="G35" s="37">
        <f t="shared" si="0"/>
        <v>128234043</v>
      </c>
    </row>
    <row r="36" spans="1:1006" ht="18.95" customHeight="1" x14ac:dyDescent="0.25">
      <c r="A36" s="12" t="s">
        <v>102</v>
      </c>
      <c r="B36" s="29">
        <v>11191</v>
      </c>
      <c r="C36" s="30">
        <v>431</v>
      </c>
      <c r="D36" s="31">
        <v>7894732</v>
      </c>
      <c r="E36" s="29">
        <v>11191</v>
      </c>
      <c r="F36" s="30">
        <v>4389</v>
      </c>
      <c r="G36" s="31">
        <v>66093722</v>
      </c>
    </row>
    <row r="37" spans="1:1006" ht="18.95" customHeight="1" thickBot="1" x14ac:dyDescent="0.3">
      <c r="A37" s="32" t="s">
        <v>63</v>
      </c>
      <c r="B37" s="46">
        <v>25</v>
      </c>
      <c r="C37" s="25"/>
      <c r="D37" s="41">
        <v>5417397</v>
      </c>
      <c r="E37" s="46">
        <v>353</v>
      </c>
      <c r="F37" s="25"/>
      <c r="G37" s="41">
        <v>62140321</v>
      </c>
    </row>
    <row r="38" spans="1:1006" ht="15.75" customHeight="1" thickTop="1" x14ac:dyDescent="0.25">
      <c r="A38" s="165" t="s">
        <v>134</v>
      </c>
    </row>
    <row r="39" spans="1:1006" s="61" customFormat="1" ht="15.75" customHeight="1" x14ac:dyDescent="0.25">
      <c r="A39" s="135" t="s">
        <v>106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107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7" t="s">
        <v>46</v>
      </c>
      <c r="B42" s="238"/>
      <c r="C42" s="238"/>
      <c r="D42" s="238"/>
      <c r="E42" s="238"/>
      <c r="F42" s="238"/>
      <c r="G42" s="239"/>
    </row>
    <row r="43" spans="1:1006" ht="22.5" customHeight="1" thickTop="1" thickBot="1" x14ac:dyDescent="0.3">
      <c r="A43" s="134"/>
      <c r="B43" s="236" t="s">
        <v>1</v>
      </c>
      <c r="C43" s="236"/>
      <c r="D43" s="236"/>
      <c r="E43" s="236" t="s">
        <v>2</v>
      </c>
      <c r="F43" s="236"/>
      <c r="G43" s="236"/>
    </row>
    <row r="44" spans="1:1006" ht="25.35" customHeight="1" thickTop="1" thickBot="1" x14ac:dyDescent="0.3">
      <c r="A44" s="145" t="s">
        <v>38</v>
      </c>
      <c r="B44" s="246" t="s">
        <v>111</v>
      </c>
      <c r="C44" s="247"/>
      <c r="D44" s="154" t="s">
        <v>6</v>
      </c>
      <c r="E44" s="246" t="s">
        <v>111</v>
      </c>
      <c r="F44" s="247"/>
      <c r="G44" s="154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515539</v>
      </c>
      <c r="D45" s="37">
        <f>SUM(D46:D47)</f>
        <v>4164858387</v>
      </c>
      <c r="E45" s="19"/>
      <c r="F45" s="20">
        <f>C45</f>
        <v>515539</v>
      </c>
      <c r="G45" s="37">
        <f>SUM(G46:G47)</f>
        <v>50204647969</v>
      </c>
    </row>
    <row r="46" spans="1:1006" ht="18.95" customHeight="1" x14ac:dyDescent="0.25">
      <c r="A46" s="12" t="s">
        <v>47</v>
      </c>
      <c r="B46" s="29"/>
      <c r="C46" s="22">
        <v>448646</v>
      </c>
      <c r="D46" s="31">
        <v>3622150607</v>
      </c>
      <c r="E46" s="29"/>
      <c r="F46" s="22">
        <f>C46</f>
        <v>448646</v>
      </c>
      <c r="G46" s="31">
        <v>43787659831</v>
      </c>
    </row>
    <row r="47" spans="1:1006" ht="18.95" customHeight="1" thickBot="1" x14ac:dyDescent="0.3">
      <c r="A47" s="32" t="s">
        <v>48</v>
      </c>
      <c r="B47" s="46"/>
      <c r="C47" s="25">
        <v>66893</v>
      </c>
      <c r="D47" s="14">
        <v>542707780</v>
      </c>
      <c r="E47" s="26"/>
      <c r="F47" s="26">
        <f>C47</f>
        <v>66893</v>
      </c>
      <c r="G47" s="14">
        <v>6416988138</v>
      </c>
    </row>
    <row r="48" spans="1:1006" ht="15.75" customHeight="1" thickTop="1" x14ac:dyDescent="0.25">
      <c r="A48" s="47" t="s">
        <v>112</v>
      </c>
    </row>
  </sheetData>
  <mergeCells count="23"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&amp;C&amp;"微軟正黑體,粗體"&amp;16勞工保險局113年12月統計提要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Normal="100" workbookViewId="0">
      <selection activeCell="J1" sqref="J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0" t="s">
        <v>49</v>
      </c>
      <c r="B1" s="251"/>
      <c r="C1" s="251"/>
      <c r="D1" s="251"/>
      <c r="E1" s="251"/>
      <c r="F1" s="251"/>
      <c r="G1" s="251"/>
      <c r="H1" s="252"/>
    </row>
    <row r="2" spans="1:8" ht="28.5" customHeight="1" thickTop="1" thickBot="1" x14ac:dyDescent="0.3">
      <c r="A2" s="138"/>
      <c r="B2" s="182" t="s">
        <v>131</v>
      </c>
      <c r="C2" s="182"/>
      <c r="D2" s="182"/>
      <c r="E2" s="182"/>
      <c r="F2" s="182" t="s">
        <v>68</v>
      </c>
      <c r="G2" s="182"/>
      <c r="H2" s="182"/>
    </row>
    <row r="3" spans="1:8" ht="28.9" customHeight="1" thickTop="1" thickBot="1" x14ac:dyDescent="0.3">
      <c r="A3" s="248" t="s">
        <v>65</v>
      </c>
      <c r="B3" s="253" t="s">
        <v>50</v>
      </c>
      <c r="C3" s="254"/>
      <c r="D3" s="255" t="s">
        <v>6</v>
      </c>
      <c r="E3" s="256"/>
      <c r="F3" s="257" t="s">
        <v>50</v>
      </c>
      <c r="G3" s="258"/>
      <c r="H3" s="186" t="s">
        <v>6</v>
      </c>
    </row>
    <row r="4" spans="1:8" ht="28.9" customHeight="1" thickTop="1" thickBot="1" x14ac:dyDescent="0.3">
      <c r="A4" s="249"/>
      <c r="B4" s="155" t="s">
        <v>142</v>
      </c>
      <c r="C4" s="156" t="s">
        <v>143</v>
      </c>
      <c r="D4" s="156" t="s">
        <v>142</v>
      </c>
      <c r="E4" s="158" t="s">
        <v>143</v>
      </c>
      <c r="F4" s="257"/>
      <c r="G4" s="258"/>
      <c r="H4" s="186"/>
    </row>
    <row r="5" spans="1:8" ht="30" customHeight="1" thickTop="1" x14ac:dyDescent="0.25">
      <c r="A5" s="50" t="s">
        <v>7</v>
      </c>
      <c r="B5" s="76">
        <v>2894639</v>
      </c>
      <c r="C5" s="76">
        <v>2881238</v>
      </c>
      <c r="D5" s="77"/>
      <c r="E5" s="78"/>
      <c r="F5" s="79"/>
      <c r="G5" s="52">
        <f>C5</f>
        <v>2881238</v>
      </c>
      <c r="H5" s="80"/>
    </row>
    <row r="6" spans="1:8" ht="30" customHeight="1" x14ac:dyDescent="0.25">
      <c r="A6" s="50" t="s">
        <v>66</v>
      </c>
      <c r="B6" s="81"/>
      <c r="C6" s="81"/>
      <c r="D6" s="77">
        <f>SUM(D7:D8)</f>
        <v>12841057051</v>
      </c>
      <c r="E6" s="78">
        <f>SUM(E7:E8)</f>
        <v>2989828681</v>
      </c>
      <c r="F6" s="82"/>
      <c r="G6" s="83"/>
      <c r="H6" s="78">
        <f>SUM(H7:H8)</f>
        <v>57716668901</v>
      </c>
    </row>
    <row r="7" spans="1:8" ht="30" customHeight="1" x14ac:dyDescent="0.25">
      <c r="A7" s="84" t="s">
        <v>121</v>
      </c>
      <c r="B7" s="81"/>
      <c r="C7" s="81"/>
      <c r="D7" s="77">
        <v>2990204490</v>
      </c>
      <c r="E7" s="78">
        <v>2989828681</v>
      </c>
      <c r="F7" s="82"/>
      <c r="G7" s="83"/>
      <c r="H7" s="78">
        <v>36332774804</v>
      </c>
    </row>
    <row r="8" spans="1:8" ht="30" customHeight="1" thickBot="1" x14ac:dyDescent="0.3">
      <c r="A8" s="85" t="s">
        <v>122</v>
      </c>
      <c r="B8" s="86"/>
      <c r="C8" s="86"/>
      <c r="D8" s="87">
        <v>9850852561</v>
      </c>
      <c r="E8" s="88">
        <v>0</v>
      </c>
      <c r="F8" s="89"/>
      <c r="G8" s="86"/>
      <c r="H8" s="78">
        <v>21383894097</v>
      </c>
    </row>
    <row r="9" spans="1:8" ht="32.450000000000003" customHeight="1" thickTop="1" thickBot="1" x14ac:dyDescent="0.3">
      <c r="A9" s="138"/>
      <c r="B9" s="182" t="s">
        <v>132</v>
      </c>
      <c r="C9" s="182"/>
      <c r="D9" s="182"/>
      <c r="E9" s="182"/>
      <c r="F9" s="182" t="s">
        <v>68</v>
      </c>
      <c r="G9" s="182"/>
      <c r="H9" s="182"/>
    </row>
    <row r="10" spans="1:8" ht="28.9" customHeight="1" thickTop="1" thickBot="1" x14ac:dyDescent="0.3">
      <c r="A10" s="248" t="s">
        <v>10</v>
      </c>
      <c r="B10" s="184" t="s">
        <v>109</v>
      </c>
      <c r="C10" s="185"/>
      <c r="D10" s="186" t="s">
        <v>6</v>
      </c>
      <c r="E10" s="259"/>
      <c r="F10" s="184" t="s">
        <v>109</v>
      </c>
      <c r="G10" s="185"/>
      <c r="H10" s="186" t="s">
        <v>6</v>
      </c>
    </row>
    <row r="11" spans="1:8" ht="25.9" customHeight="1" thickTop="1" thickBot="1" x14ac:dyDescent="0.3">
      <c r="A11" s="249"/>
      <c r="B11" s="143"/>
      <c r="C11" s="144" t="s">
        <v>79</v>
      </c>
      <c r="D11" s="186"/>
      <c r="E11" s="259"/>
      <c r="F11" s="143"/>
      <c r="G11" s="156" t="s">
        <v>79</v>
      </c>
      <c r="H11" s="186"/>
    </row>
    <row r="12" spans="1:8" ht="30" customHeight="1" thickTop="1" x14ac:dyDescent="0.25">
      <c r="A12" s="90" t="s">
        <v>110</v>
      </c>
      <c r="B12" s="79">
        <f>B17+B24</f>
        <v>2044620</v>
      </c>
      <c r="C12" s="52"/>
      <c r="D12" s="52"/>
      <c r="E12" s="80">
        <f>E13+E16</f>
        <v>8376888426</v>
      </c>
      <c r="F12" s="79">
        <f>F17+F24</f>
        <v>2067189</v>
      </c>
      <c r="G12" s="52"/>
      <c r="H12" s="80">
        <f>H13+H16</f>
        <v>100043709734</v>
      </c>
    </row>
    <row r="13" spans="1:8" ht="30" customHeight="1" x14ac:dyDescent="0.25">
      <c r="A13" s="51" t="s">
        <v>123</v>
      </c>
      <c r="B13" s="82"/>
      <c r="C13" s="83"/>
      <c r="D13" s="83"/>
      <c r="E13" s="91">
        <f>E14+E15</f>
        <v>6712756762</v>
      </c>
      <c r="F13" s="92"/>
      <c r="G13" s="83"/>
      <c r="H13" s="91">
        <f>H14+H15</f>
        <v>79327449397</v>
      </c>
    </row>
    <row r="14" spans="1:8" ht="30" customHeight="1" x14ac:dyDescent="0.25">
      <c r="A14" s="56" t="s">
        <v>51</v>
      </c>
      <c r="B14" s="82"/>
      <c r="C14" s="83"/>
      <c r="D14" s="83"/>
      <c r="E14" s="91">
        <v>2774321244</v>
      </c>
      <c r="F14" s="92"/>
      <c r="G14" s="83"/>
      <c r="H14" s="91">
        <v>32472939615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3938435518</v>
      </c>
      <c r="F15" s="92"/>
      <c r="G15" s="83"/>
      <c r="H15" s="91">
        <v>46854509782</v>
      </c>
    </row>
    <row r="16" spans="1:8" ht="30" customHeight="1" thickBot="1" x14ac:dyDescent="0.3">
      <c r="A16" s="54" t="s">
        <v>124</v>
      </c>
      <c r="B16" s="93"/>
      <c r="C16" s="94"/>
      <c r="D16" s="94"/>
      <c r="E16" s="95">
        <f>E19+E20+E22</f>
        <v>1664131664</v>
      </c>
      <c r="F16" s="96"/>
      <c r="G16" s="94"/>
      <c r="H16" s="95">
        <f>H19+H20+H22</f>
        <v>20716260337</v>
      </c>
    </row>
    <row r="17" spans="1:8" ht="30" customHeight="1" x14ac:dyDescent="0.25">
      <c r="A17" s="51" t="s">
        <v>14</v>
      </c>
      <c r="B17" s="82">
        <f>SUM(B18:B23)</f>
        <v>2042725</v>
      </c>
      <c r="C17" s="83">
        <f>SUM(C18:C23)</f>
        <v>10558</v>
      </c>
      <c r="D17" s="83"/>
      <c r="E17" s="91">
        <f>SUM(E18:E23)</f>
        <v>8251013298</v>
      </c>
      <c r="F17" s="92">
        <f t="shared" ref="F17:F23" si="0">B17</f>
        <v>2042725</v>
      </c>
      <c r="G17" s="83">
        <f>SUM(G18:G23)</f>
        <v>126170</v>
      </c>
      <c r="H17" s="91">
        <f>SUM(H18:H23)</f>
        <v>98415007505</v>
      </c>
    </row>
    <row r="18" spans="1:8" ht="30" customHeight="1" x14ac:dyDescent="0.25">
      <c r="A18" s="97" t="s">
        <v>69</v>
      </c>
      <c r="B18" s="82">
        <v>1500537</v>
      </c>
      <c r="C18" s="81">
        <v>8825</v>
      </c>
      <c r="D18" s="83"/>
      <c r="E18" s="91">
        <v>5996257980</v>
      </c>
      <c r="F18" s="92">
        <f t="shared" si="0"/>
        <v>1500537</v>
      </c>
      <c r="G18" s="77">
        <v>105247</v>
      </c>
      <c r="H18" s="91">
        <v>70815582030</v>
      </c>
    </row>
    <row r="19" spans="1:8" ht="30" customHeight="1" x14ac:dyDescent="0.25">
      <c r="A19" s="97" t="s">
        <v>70</v>
      </c>
      <c r="B19" s="82">
        <v>344177</v>
      </c>
      <c r="C19" s="81">
        <v>29</v>
      </c>
      <c r="D19" s="83"/>
      <c r="E19" s="91">
        <v>1388393099</v>
      </c>
      <c r="F19" s="92">
        <f t="shared" si="0"/>
        <v>344177</v>
      </c>
      <c r="G19" s="81">
        <v>884</v>
      </c>
      <c r="H19" s="91">
        <v>17413995708</v>
      </c>
    </row>
    <row r="20" spans="1:8" ht="30" customHeight="1" x14ac:dyDescent="0.25">
      <c r="A20" s="97" t="s">
        <v>71</v>
      </c>
      <c r="B20" s="82">
        <v>44011</v>
      </c>
      <c r="C20" s="81">
        <v>493</v>
      </c>
      <c r="D20" s="83"/>
      <c r="E20" s="91">
        <v>178366907</v>
      </c>
      <c r="F20" s="92">
        <f t="shared" si="0"/>
        <v>44011</v>
      </c>
      <c r="G20" s="81">
        <v>5765</v>
      </c>
      <c r="H20" s="91">
        <v>2129347239</v>
      </c>
    </row>
    <row r="21" spans="1:8" ht="30" customHeight="1" x14ac:dyDescent="0.25">
      <c r="A21" s="97" t="s">
        <v>125</v>
      </c>
      <c r="B21" s="82">
        <v>7734</v>
      </c>
      <c r="C21" s="81">
        <v>81</v>
      </c>
      <c r="D21" s="83"/>
      <c r="E21" s="91">
        <v>29285614</v>
      </c>
      <c r="F21" s="92">
        <f t="shared" si="0"/>
        <v>7734</v>
      </c>
      <c r="G21" s="77">
        <v>756</v>
      </c>
      <c r="H21" s="91">
        <v>350742948</v>
      </c>
    </row>
    <row r="22" spans="1:8" ht="30" customHeight="1" x14ac:dyDescent="0.25">
      <c r="A22" s="97" t="s">
        <v>72</v>
      </c>
      <c r="B22" s="82">
        <v>17917</v>
      </c>
      <c r="C22" s="81">
        <v>46</v>
      </c>
      <c r="D22" s="83"/>
      <c r="E22" s="91">
        <v>97371658</v>
      </c>
      <c r="F22" s="92">
        <f t="shared" si="0"/>
        <v>17917</v>
      </c>
      <c r="G22" s="81">
        <v>541</v>
      </c>
      <c r="H22" s="91">
        <v>1172917390</v>
      </c>
    </row>
    <row r="23" spans="1:8" ht="30" customHeight="1" x14ac:dyDescent="0.25">
      <c r="A23" s="97" t="s">
        <v>73</v>
      </c>
      <c r="B23" s="82">
        <v>128349</v>
      </c>
      <c r="C23" s="83">
        <v>1084</v>
      </c>
      <c r="D23" s="83"/>
      <c r="E23" s="91">
        <v>561338040</v>
      </c>
      <c r="F23" s="92">
        <f t="shared" si="0"/>
        <v>128349</v>
      </c>
      <c r="G23" s="83">
        <v>12977</v>
      </c>
      <c r="H23" s="91">
        <v>6532422190</v>
      </c>
    </row>
    <row r="24" spans="1:8" ht="30" customHeight="1" x14ac:dyDescent="0.25">
      <c r="A24" s="55" t="s">
        <v>13</v>
      </c>
      <c r="B24" s="98">
        <f>SUM(B25:B26)</f>
        <v>1895</v>
      </c>
      <c r="C24" s="99"/>
      <c r="D24" s="99"/>
      <c r="E24" s="100">
        <f>SUM(E25:E26)</f>
        <v>125875128</v>
      </c>
      <c r="F24" s="98">
        <f>SUM(F25:F26)</f>
        <v>24464</v>
      </c>
      <c r="G24" s="101"/>
      <c r="H24" s="100">
        <f>SUM(H25:H26)</f>
        <v>1628702229</v>
      </c>
    </row>
    <row r="25" spans="1:8" ht="30" customHeight="1" x14ac:dyDescent="0.25">
      <c r="A25" s="97" t="s">
        <v>74</v>
      </c>
      <c r="B25" s="82">
        <v>1041</v>
      </c>
      <c r="C25" s="83"/>
      <c r="D25" s="83"/>
      <c r="E25" s="91">
        <v>41747088</v>
      </c>
      <c r="F25" s="82">
        <v>13214</v>
      </c>
      <c r="G25" s="83"/>
      <c r="H25" s="78">
        <v>527860134</v>
      </c>
    </row>
    <row r="26" spans="1:8" ht="30" customHeight="1" thickBot="1" x14ac:dyDescent="0.3">
      <c r="A26" s="102" t="s">
        <v>75</v>
      </c>
      <c r="B26" s="89">
        <v>854</v>
      </c>
      <c r="C26" s="86"/>
      <c r="D26" s="86"/>
      <c r="E26" s="103">
        <v>84128040</v>
      </c>
      <c r="F26" s="89">
        <v>11250</v>
      </c>
      <c r="G26" s="86"/>
      <c r="H26" s="88">
        <v>1100842095</v>
      </c>
    </row>
    <row r="27" spans="1:8" s="105" customFormat="1" ht="21" customHeight="1" thickTop="1" x14ac:dyDescent="0.25">
      <c r="A27" s="58" t="s">
        <v>113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76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67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118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119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36" t="s">
        <v>133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2" t="s">
        <v>120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107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&amp;C&amp;"微軟正黑體,粗體"&amp;16勞工保險局113年12月統計提要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勞工職業災害保險及保護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2025-02-07T07:19:38Z</dcterms:modified>
  <dc:language/>
</cp:coreProperties>
</file>