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B406CEF6-30E9-433C-8043-0786E4A85F9C}" xr6:coauthVersionLast="47" xr6:coauthVersionMax="47" xr10:uidLastSave="{00000000-0000-0000-0000-000000000000}"/>
  <bookViews>
    <workbookView xWindow="780" yWindow="780" windowWidth="15450" windowHeight="13770" xr2:uid="{00000000-000D-0000-FFFF-FFFF00000000}"/>
  </bookViews>
  <sheets>
    <sheet name="114年" sheetId="5" r:id="rId1"/>
    <sheet name="113年" sheetId="4" r:id="rId2"/>
  </sheets>
  <definedNames>
    <definedName name="_xlnm.Print_Titles" localSheetId="1">'113年'!$A:$A,'113年'!$1:$5</definedName>
    <definedName name="_xlnm.Print_Titles" localSheetId="0">'114年'!$A:$A,'114年'!$1:$5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2" i="5" l="1"/>
  <c r="H6" i="5"/>
  <c r="E6" i="5"/>
  <c r="J6" i="5"/>
  <c r="G6" i="5"/>
  <c r="D28" i="5"/>
  <c r="C28" i="5"/>
  <c r="B28" i="5"/>
  <c r="D27" i="5"/>
  <c r="C27" i="5"/>
  <c r="B27" i="5"/>
  <c r="D26" i="5"/>
  <c r="C26" i="5"/>
  <c r="B26" i="5"/>
  <c r="D25" i="5"/>
  <c r="C25" i="5"/>
  <c r="B25" i="5"/>
  <c r="D24" i="5"/>
  <c r="C24" i="5"/>
  <c r="B24" i="5"/>
  <c r="D23" i="5"/>
  <c r="C23" i="5"/>
  <c r="B23" i="5"/>
  <c r="D22" i="5"/>
  <c r="C22" i="5"/>
  <c r="B22" i="5"/>
  <c r="D21" i="5"/>
  <c r="C21" i="5"/>
  <c r="B21" i="5"/>
  <c r="D20" i="5"/>
  <c r="C20" i="5"/>
  <c r="B20" i="5"/>
  <c r="D19" i="5"/>
  <c r="C19" i="5"/>
  <c r="B19" i="5"/>
  <c r="D18" i="5"/>
  <c r="C18" i="5"/>
  <c r="B18" i="5"/>
  <c r="D17" i="5"/>
  <c r="C17" i="5"/>
  <c r="B17" i="5"/>
  <c r="D16" i="5"/>
  <c r="C16" i="5"/>
  <c r="B16" i="5"/>
  <c r="D15" i="5"/>
  <c r="C15" i="5"/>
  <c r="B15" i="5"/>
  <c r="D14" i="5"/>
  <c r="C14" i="5"/>
  <c r="B14" i="5"/>
  <c r="D13" i="5"/>
  <c r="C13" i="5"/>
  <c r="B13" i="5"/>
  <c r="D12" i="5"/>
  <c r="C12" i="5"/>
  <c r="D11" i="5"/>
  <c r="C11" i="5"/>
  <c r="B11" i="5"/>
  <c r="D10" i="5"/>
  <c r="C10" i="5"/>
  <c r="B10" i="5"/>
  <c r="D9" i="5"/>
  <c r="C9" i="5"/>
  <c r="B9" i="5"/>
  <c r="D8" i="5"/>
  <c r="C8" i="5"/>
  <c r="B8" i="5"/>
  <c r="D7" i="5"/>
  <c r="C7" i="5"/>
  <c r="B7" i="5"/>
  <c r="I6" i="5"/>
  <c r="F6" i="5"/>
  <c r="J6" i="4"/>
  <c r="G6" i="4"/>
  <c r="D6" i="4"/>
  <c r="B6" i="4"/>
  <c r="H6" i="4"/>
  <c r="E6" i="4"/>
  <c r="B6" i="5" l="1"/>
  <c r="D6" i="5"/>
  <c r="C6" i="5"/>
  <c r="I6" i="4"/>
  <c r="F6" i="4"/>
  <c r="D28" i="4" l="1"/>
  <c r="C28" i="4"/>
  <c r="B28" i="4"/>
  <c r="D27" i="4"/>
  <c r="C27" i="4"/>
  <c r="B27" i="4"/>
  <c r="D26" i="4"/>
  <c r="C26" i="4"/>
  <c r="B26" i="4"/>
  <c r="D25" i="4"/>
  <c r="C25" i="4"/>
  <c r="B25" i="4"/>
  <c r="D24" i="4"/>
  <c r="C24" i="4"/>
  <c r="B24" i="4"/>
  <c r="D23" i="4"/>
  <c r="C23" i="4"/>
  <c r="B23" i="4"/>
  <c r="D22" i="4"/>
  <c r="C22" i="4"/>
  <c r="B22" i="4"/>
  <c r="D21" i="4"/>
  <c r="C21" i="4"/>
  <c r="B21" i="4"/>
  <c r="D20" i="4"/>
  <c r="C20" i="4"/>
  <c r="B20" i="4"/>
  <c r="D19" i="4"/>
  <c r="C19" i="4"/>
  <c r="B19" i="4"/>
  <c r="D18" i="4"/>
  <c r="C18" i="4"/>
  <c r="B18" i="4"/>
  <c r="D17" i="4"/>
  <c r="C17" i="4"/>
  <c r="B17" i="4"/>
  <c r="D16" i="4"/>
  <c r="C16" i="4"/>
  <c r="B16" i="4"/>
  <c r="D15" i="4"/>
  <c r="C15" i="4"/>
  <c r="B15" i="4"/>
  <c r="D14" i="4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  <c r="C6" i="4" l="1"/>
</calcChain>
</file>

<file path=xl/sharedStrings.xml><?xml version="1.0" encoding="utf-8"?>
<sst xmlns="http://schemas.openxmlformats.org/spreadsheetml/2006/main" count="80" uniqueCount="35">
  <si>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</si>
  <si>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</si>
  <si>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金額</t>
    </r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</si>
  <si>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</si>
  <si>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</si>
  <si>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</si>
  <si>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</si>
  <si>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</si>
  <si>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</si>
  <si>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</si>
  <si>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</si>
  <si>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</si>
  <si>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</si>
  <si>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</si>
  <si>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</si>
  <si>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</si>
  <si>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</si>
  <si>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</si>
  <si>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</si>
  <si>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</si>
  <si>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b/>
        <sz val="12"/>
        <rFont val="標楷體"/>
        <family val="4"/>
        <charset val="136"/>
      </rPr>
      <t>新北市</t>
    </r>
    <phoneticPr fontId="5" type="noConversion"/>
  </si>
  <si>
    <r>
      <rPr>
        <b/>
        <sz val="12"/>
        <rFont val="標楷體"/>
        <family val="4"/>
        <charset val="136"/>
      </rPr>
      <t>臺北市</t>
    </r>
    <phoneticPr fontId="5" type="noConversion"/>
  </si>
  <si>
    <r>
      <rPr>
        <b/>
        <sz val="12"/>
        <rFont val="標楷體"/>
        <family val="4"/>
        <charset val="136"/>
      </rPr>
      <t>臺中市</t>
    </r>
    <phoneticPr fontId="5" type="noConversion"/>
  </si>
  <si>
    <r>
      <rPr>
        <b/>
        <sz val="12"/>
        <rFont val="標楷體"/>
        <family val="4"/>
        <charset val="136"/>
      </rPr>
      <t>臺南市</t>
    </r>
    <phoneticPr fontId="5" type="noConversion"/>
  </si>
  <si>
    <r>
      <rPr>
        <b/>
        <sz val="12"/>
        <rFont val="標楷體"/>
        <family val="4"/>
        <charset val="136"/>
      </rPr>
      <t>高雄市</t>
    </r>
    <phoneticPr fontId="5" type="noConversion"/>
  </si>
  <si>
    <r>
      <rPr>
        <b/>
        <sz val="12"/>
        <rFont val="標楷體"/>
        <family val="4"/>
        <charset val="136"/>
      </rPr>
      <t>桃園市</t>
    </r>
    <phoneticPr fontId="5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</si>
  <si>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</si>
  <si>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項目別</t>
    </r>
    <phoneticPr fontId="2" type="noConversion"/>
  </si>
  <si>
    <r>
      <rPr>
        <sz val="12"/>
        <rFont val="標楷體"/>
        <family val="4"/>
        <charset val="136"/>
      </rPr>
      <t>首發</t>
    </r>
    <phoneticPr fontId="6" type="noConversion"/>
  </si>
  <si>
    <t>單位：人、元</t>
    <phoneticPr fontId="6" type="noConversion"/>
  </si>
  <si>
    <t>勞工保險失能年金給付人數、金額及首發人數－按性別及縣市分</t>
    <phoneticPr fontId="2" type="noConversion"/>
  </si>
  <si>
    <r>
      <rPr>
        <sz val="12"/>
        <rFont val="標楷體"/>
        <family val="4"/>
        <charset val="136"/>
      </rPr>
      <t>人數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)</t>
    </r>
    <phoneticPr fontId="6" type="noConversion"/>
  </si>
  <si>
    <r>
      <rPr>
        <sz val="12"/>
        <rFont val="標楷體"/>
        <family val="4"/>
        <charset val="136"/>
      </rPr>
      <t>總計</t>
    </r>
    <phoneticPr fontId="6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</si>
  <si>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本表含「國併勞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國保被保險人請領國保身障年金具有勞保年資者，依勞保給付標準支應
　　　之資料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」，首發則不含國併勞；國併勞無地區分類，故細項加總容與總計不合。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年金給付年度核付人數採年底數，首發則為全年累計數。</t>
    </r>
    <phoneticPr fontId="6" type="noConversion"/>
  </si>
  <si>
    <r>
      <t>114</t>
    </r>
    <r>
      <rPr>
        <sz val="12"/>
        <rFont val="標楷體"/>
        <family val="4"/>
        <charset val="136"/>
      </rPr>
      <t>年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</si>
</sst>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3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76" fontId="9" fillId="0" borderId="0" xfId="0" applyNumberFormat="1" applyFont="1" applyFill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176" fontId="10" fillId="0" borderId="0" xfId="0" applyNumberFormat="1" applyFont="1" applyFill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8" xfId="0" applyFont="1" applyBorder="1" applyAlignment="1">
      <alignment vertical="top" wrapText="1"/>
    </xf>
    <xf numFmtId="0" fontId="11" fillId="0" borderId="8" xfId="0" applyFont="1" applyBorder="1" applyAlignment="1">
      <alignment vertical="top" wrapText="1"/>
    </xf>
    <xf numFmtId="0" fontId="11" fillId="0" borderId="8" xfId="0" applyFont="1" applyBorder="1" applyAlignment="1">
      <alignment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wrapText="1"/>
    </xf>
    <xf numFmtId="0" fontId="11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0" fillId="0" borderId="9" xfId="0" applyBorder="1" applyAlignme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6DC67-D7E5-425E-9885-3FF40D5C40DC}">
  <dimension ref="A1:J29"/>
  <sheetViews>
    <sheetView tabSelected="1" view="pageBreakPreview" zoomScale="80" zoomScaleNormal="100" zoomScaleSheetLayoutView="80" workbookViewId="0">
      <pane xSplit="1" ySplit="5" topLeftCell="B6" activePane="bottomRight" state="frozen"/>
      <selection sqref="A1:J1"/>
      <selection pane="topRight" sqref="A1:J1"/>
      <selection pane="bottomLeft" sqref="A1:J1"/>
      <selection pane="bottomRight" activeCell="A2" sqref="A2"/>
    </sheetView>
  </sheetViews>
  <sheetFormatPr defaultColWidth="9" defaultRowHeight="15"/>
  <cols>
    <col min="1" max="1" width="9" style="1" customWidth="1"/>
    <col min="2" max="2" width="7.125" style="2" customWidth="1"/>
    <col min="3" max="3" width="7.625" style="2" customWidth="1"/>
    <col min="4" max="4" width="12.75" style="2" customWidth="1"/>
    <col min="5" max="5" width="7.125" style="2" bestFit="1" customWidth="1"/>
    <col min="6" max="6" width="7.625" style="2" customWidth="1"/>
    <col min="7" max="7" width="12.75" style="2" customWidth="1"/>
    <col min="8" max="8" width="7.125" style="2" bestFit="1" customWidth="1"/>
    <col min="9" max="9" width="7.625" style="2" customWidth="1"/>
    <col min="10" max="10" width="14.375" style="2" customWidth="1"/>
    <col min="11" max="16384" width="9" style="2"/>
  </cols>
  <sheetData>
    <row r="1" spans="1:10" ht="30" customHeight="1">
      <c r="A1" s="14" t="s">
        <v>30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18" customHeight="1">
      <c r="B2" s="26" t="s">
        <v>34</v>
      </c>
      <c r="C2" s="27"/>
      <c r="D2" s="27"/>
      <c r="E2" s="27"/>
      <c r="F2" s="27"/>
      <c r="G2" s="27"/>
      <c r="H2" s="27"/>
      <c r="I2" s="27"/>
      <c r="J2" s="10" t="s">
        <v>29</v>
      </c>
    </row>
    <row r="3" spans="1:10" s="1" customFormat="1" ht="24.95" customHeight="1">
      <c r="A3" s="19" t="s">
        <v>27</v>
      </c>
      <c r="B3" s="21" t="s">
        <v>32</v>
      </c>
      <c r="C3" s="22"/>
      <c r="D3" s="22"/>
      <c r="E3" s="23" t="s">
        <v>0</v>
      </c>
      <c r="F3" s="23"/>
      <c r="G3" s="23"/>
      <c r="H3" s="23" t="s">
        <v>1</v>
      </c>
      <c r="I3" s="23"/>
      <c r="J3" s="24"/>
    </row>
    <row r="4" spans="1:10" ht="21" customHeight="1">
      <c r="A4" s="20"/>
      <c r="B4" s="25" t="s">
        <v>31</v>
      </c>
      <c r="C4" s="22"/>
      <c r="D4" s="23" t="s">
        <v>2</v>
      </c>
      <c r="E4" s="25" t="s">
        <v>31</v>
      </c>
      <c r="F4" s="22"/>
      <c r="G4" s="23" t="s">
        <v>2</v>
      </c>
      <c r="H4" s="25" t="s">
        <v>31</v>
      </c>
      <c r="I4" s="22"/>
      <c r="J4" s="24" t="s">
        <v>2</v>
      </c>
    </row>
    <row r="5" spans="1:10" ht="17.45" customHeight="1">
      <c r="A5" s="20"/>
      <c r="B5" s="3"/>
      <c r="C5" s="12" t="s">
        <v>28</v>
      </c>
      <c r="D5" s="23"/>
      <c r="E5" s="4"/>
      <c r="F5" s="12" t="s">
        <v>28</v>
      </c>
      <c r="G5" s="23"/>
      <c r="H5" s="4"/>
      <c r="I5" s="12" t="s">
        <v>28</v>
      </c>
      <c r="J5" s="24"/>
    </row>
    <row r="6" spans="1:10" ht="24.6" customHeight="1">
      <c r="A6" s="5" t="s">
        <v>3</v>
      </c>
      <c r="B6" s="6">
        <f>SUM(B7:B28)+(1922)</f>
        <v>5435</v>
      </c>
      <c r="C6" s="6">
        <f t="shared" ref="C6" si="0">SUM(C7:C28)</f>
        <v>365</v>
      </c>
      <c r="D6" s="6">
        <f>SUM(D7:D28)+(121420287)</f>
        <v>748592958</v>
      </c>
      <c r="E6" s="6">
        <f>SUM(E7:E28)+(1259)</f>
        <v>3590</v>
      </c>
      <c r="F6" s="6">
        <f t="shared" ref="F6:I6" si="1">SUM(F7:F28)</f>
        <v>258</v>
      </c>
      <c r="G6" s="6">
        <f>SUM(G7:G28)+(85132271)</f>
        <v>518717981</v>
      </c>
      <c r="H6" s="6">
        <f>SUM(H7:H28)+(663)</f>
        <v>1845</v>
      </c>
      <c r="I6" s="6">
        <f t="shared" si="1"/>
        <v>107</v>
      </c>
      <c r="J6" s="6">
        <f>SUM(J7:J28)+(36288016)</f>
        <v>229874977</v>
      </c>
    </row>
    <row r="7" spans="1:10" ht="24.6" customHeight="1">
      <c r="A7" s="5" t="s">
        <v>20</v>
      </c>
      <c r="B7" s="6">
        <f>E7+H7</f>
        <v>536</v>
      </c>
      <c r="C7" s="6">
        <f t="shared" ref="C7:D28" si="2">F7+I7</f>
        <v>60</v>
      </c>
      <c r="D7" s="6">
        <f t="shared" si="2"/>
        <v>97274476</v>
      </c>
      <c r="E7" s="6">
        <v>366</v>
      </c>
      <c r="F7" s="6">
        <v>44</v>
      </c>
      <c r="G7" s="6">
        <v>70201129</v>
      </c>
      <c r="H7" s="6">
        <v>170</v>
      </c>
      <c r="I7" s="6">
        <v>16</v>
      </c>
      <c r="J7" s="6">
        <v>27073347</v>
      </c>
    </row>
    <row r="8" spans="1:10" ht="24.6" customHeight="1">
      <c r="A8" s="5" t="s">
        <v>21</v>
      </c>
      <c r="B8" s="6">
        <f t="shared" ref="B8:B28" si="3">E8+H8</f>
        <v>648</v>
      </c>
      <c r="C8" s="6">
        <f t="shared" si="2"/>
        <v>67</v>
      </c>
      <c r="D8" s="6">
        <f t="shared" si="2"/>
        <v>126394565</v>
      </c>
      <c r="E8" s="6">
        <v>414</v>
      </c>
      <c r="F8" s="6">
        <v>45</v>
      </c>
      <c r="G8" s="6">
        <v>82888967</v>
      </c>
      <c r="H8" s="6">
        <v>234</v>
      </c>
      <c r="I8" s="6">
        <v>22</v>
      </c>
      <c r="J8" s="6">
        <v>43505598</v>
      </c>
    </row>
    <row r="9" spans="1:10" ht="24.6" customHeight="1">
      <c r="A9" s="5" t="s">
        <v>25</v>
      </c>
      <c r="B9" s="6">
        <f t="shared" si="3"/>
        <v>253</v>
      </c>
      <c r="C9" s="6">
        <f t="shared" si="2"/>
        <v>25</v>
      </c>
      <c r="D9" s="6">
        <f t="shared" si="2"/>
        <v>48301483</v>
      </c>
      <c r="E9" s="6">
        <v>173</v>
      </c>
      <c r="F9" s="6">
        <v>15</v>
      </c>
      <c r="G9" s="6">
        <v>34866034</v>
      </c>
      <c r="H9" s="6">
        <v>80</v>
      </c>
      <c r="I9" s="6">
        <v>10</v>
      </c>
      <c r="J9" s="6">
        <v>13435449</v>
      </c>
    </row>
    <row r="10" spans="1:10" ht="24.6" customHeight="1">
      <c r="A10" s="5" t="s">
        <v>22</v>
      </c>
      <c r="B10" s="6">
        <f t="shared" si="3"/>
        <v>428</v>
      </c>
      <c r="C10" s="6">
        <f t="shared" si="2"/>
        <v>45</v>
      </c>
      <c r="D10" s="6">
        <f t="shared" si="2"/>
        <v>73449275</v>
      </c>
      <c r="E10" s="6">
        <v>298</v>
      </c>
      <c r="F10" s="6">
        <v>34</v>
      </c>
      <c r="G10" s="6">
        <v>53206993</v>
      </c>
      <c r="H10" s="6">
        <v>130</v>
      </c>
      <c r="I10" s="6">
        <v>11</v>
      </c>
      <c r="J10" s="6">
        <v>20242282</v>
      </c>
    </row>
    <row r="11" spans="1:10" ht="24.6" customHeight="1">
      <c r="A11" s="5" t="s">
        <v>23</v>
      </c>
      <c r="B11" s="6">
        <f t="shared" si="3"/>
        <v>244</v>
      </c>
      <c r="C11" s="6">
        <f t="shared" si="2"/>
        <v>18</v>
      </c>
      <c r="D11" s="6">
        <f t="shared" si="2"/>
        <v>37323045</v>
      </c>
      <c r="E11" s="6">
        <v>152</v>
      </c>
      <c r="F11" s="6">
        <v>14</v>
      </c>
      <c r="G11" s="6">
        <v>23884696</v>
      </c>
      <c r="H11" s="6">
        <v>92</v>
      </c>
      <c r="I11" s="6">
        <v>4</v>
      </c>
      <c r="J11" s="6">
        <v>13438349</v>
      </c>
    </row>
    <row r="12" spans="1:10" ht="24.6" customHeight="1">
      <c r="A12" s="5" t="s">
        <v>24</v>
      </c>
      <c r="B12" s="6">
        <f t="shared" si="3"/>
        <v>409</v>
      </c>
      <c r="C12" s="6">
        <f t="shared" si="2"/>
        <v>48</v>
      </c>
      <c r="D12" s="6">
        <f t="shared" si="2"/>
        <v>66348905</v>
      </c>
      <c r="E12" s="6">
        <v>273</v>
      </c>
      <c r="F12" s="6">
        <v>35</v>
      </c>
      <c r="G12" s="6">
        <v>47256756</v>
      </c>
      <c r="H12" s="6">
        <v>136</v>
      </c>
      <c r="I12" s="6">
        <v>13</v>
      </c>
      <c r="J12" s="6">
        <v>19092149</v>
      </c>
    </row>
    <row r="13" spans="1:10" ht="24.6" customHeight="1">
      <c r="A13" s="7" t="s">
        <v>4</v>
      </c>
      <c r="B13" s="8">
        <f t="shared" si="3"/>
        <v>65</v>
      </c>
      <c r="C13" s="8">
        <f t="shared" si="2"/>
        <v>7</v>
      </c>
      <c r="D13" s="8">
        <f t="shared" si="2"/>
        <v>11408118</v>
      </c>
      <c r="E13" s="8">
        <v>42</v>
      </c>
      <c r="F13" s="8">
        <v>5</v>
      </c>
      <c r="G13" s="8">
        <v>7766779</v>
      </c>
      <c r="H13" s="8">
        <v>23</v>
      </c>
      <c r="I13" s="8">
        <v>2</v>
      </c>
      <c r="J13" s="8">
        <v>3641339</v>
      </c>
    </row>
    <row r="14" spans="1:10" ht="24.6" customHeight="1">
      <c r="A14" s="7" t="s">
        <v>5</v>
      </c>
      <c r="B14" s="8">
        <f t="shared" si="3"/>
        <v>83</v>
      </c>
      <c r="C14" s="8">
        <f t="shared" si="2"/>
        <v>14</v>
      </c>
      <c r="D14" s="8">
        <f t="shared" si="2"/>
        <v>17250353</v>
      </c>
      <c r="E14" s="8">
        <v>56</v>
      </c>
      <c r="F14" s="8">
        <v>7</v>
      </c>
      <c r="G14" s="8">
        <v>11702748</v>
      </c>
      <c r="H14" s="8">
        <v>27</v>
      </c>
      <c r="I14" s="8">
        <v>7</v>
      </c>
      <c r="J14" s="8">
        <v>5547605</v>
      </c>
    </row>
    <row r="15" spans="1:10" ht="24.6" customHeight="1">
      <c r="A15" s="7" t="s">
        <v>6</v>
      </c>
      <c r="B15" s="8">
        <f t="shared" si="3"/>
        <v>77</v>
      </c>
      <c r="C15" s="8">
        <f t="shared" si="2"/>
        <v>7</v>
      </c>
      <c r="D15" s="8">
        <f t="shared" si="2"/>
        <v>14608487</v>
      </c>
      <c r="E15" s="8">
        <v>56</v>
      </c>
      <c r="F15" s="8">
        <v>6</v>
      </c>
      <c r="G15" s="8">
        <v>11081795</v>
      </c>
      <c r="H15" s="8">
        <v>21</v>
      </c>
      <c r="I15" s="8">
        <v>1</v>
      </c>
      <c r="J15" s="8">
        <v>3526692</v>
      </c>
    </row>
    <row r="16" spans="1:10" ht="24.6" customHeight="1">
      <c r="A16" s="7" t="s">
        <v>7</v>
      </c>
      <c r="B16" s="8">
        <f t="shared" si="3"/>
        <v>186</v>
      </c>
      <c r="C16" s="8">
        <f t="shared" si="2"/>
        <v>15</v>
      </c>
      <c r="D16" s="8">
        <f t="shared" si="2"/>
        <v>30290682</v>
      </c>
      <c r="E16" s="8">
        <v>135</v>
      </c>
      <c r="F16" s="8">
        <v>13</v>
      </c>
      <c r="G16" s="8">
        <v>22884558</v>
      </c>
      <c r="H16" s="8">
        <v>51</v>
      </c>
      <c r="I16" s="8">
        <v>2</v>
      </c>
      <c r="J16" s="8">
        <v>7406124</v>
      </c>
    </row>
    <row r="17" spans="1:10" ht="24.6" customHeight="1">
      <c r="A17" s="7" t="s">
        <v>8</v>
      </c>
      <c r="B17" s="8">
        <f t="shared" si="3"/>
        <v>66</v>
      </c>
      <c r="C17" s="8">
        <f t="shared" si="2"/>
        <v>5</v>
      </c>
      <c r="D17" s="8">
        <f t="shared" si="2"/>
        <v>11042085</v>
      </c>
      <c r="E17" s="8">
        <v>37</v>
      </c>
      <c r="F17" s="8">
        <v>4</v>
      </c>
      <c r="G17" s="8">
        <v>5961673</v>
      </c>
      <c r="H17" s="8">
        <v>29</v>
      </c>
      <c r="I17" s="8">
        <v>1</v>
      </c>
      <c r="J17" s="8">
        <v>5080412</v>
      </c>
    </row>
    <row r="18" spans="1:10" ht="24.6" customHeight="1">
      <c r="A18" s="7" t="s">
        <v>9</v>
      </c>
      <c r="B18" s="8">
        <f t="shared" si="3"/>
        <v>93</v>
      </c>
      <c r="C18" s="8">
        <f t="shared" si="2"/>
        <v>12</v>
      </c>
      <c r="D18" s="8">
        <f t="shared" si="2"/>
        <v>16895719</v>
      </c>
      <c r="E18" s="8">
        <v>67</v>
      </c>
      <c r="F18" s="8">
        <v>7</v>
      </c>
      <c r="G18" s="8">
        <v>12165711</v>
      </c>
      <c r="H18" s="8">
        <v>26</v>
      </c>
      <c r="I18" s="8">
        <v>5</v>
      </c>
      <c r="J18" s="8">
        <v>4730008</v>
      </c>
    </row>
    <row r="19" spans="1:10" ht="24.6" customHeight="1">
      <c r="A19" s="7" t="s">
        <v>10</v>
      </c>
      <c r="B19" s="8">
        <f t="shared" si="3"/>
        <v>41</v>
      </c>
      <c r="C19" s="8">
        <f t="shared" si="2"/>
        <v>5</v>
      </c>
      <c r="D19" s="8">
        <f t="shared" si="2"/>
        <v>7502503</v>
      </c>
      <c r="E19" s="8">
        <v>27</v>
      </c>
      <c r="F19" s="8">
        <v>3</v>
      </c>
      <c r="G19" s="8">
        <v>5536027</v>
      </c>
      <c r="H19" s="8">
        <v>14</v>
      </c>
      <c r="I19" s="8">
        <v>2</v>
      </c>
      <c r="J19" s="8">
        <v>1966476</v>
      </c>
    </row>
    <row r="20" spans="1:10" ht="24.6" customHeight="1">
      <c r="A20" s="7" t="s">
        <v>11</v>
      </c>
      <c r="B20" s="8">
        <f t="shared" si="3"/>
        <v>113</v>
      </c>
      <c r="C20" s="8">
        <f t="shared" si="2"/>
        <v>11</v>
      </c>
      <c r="D20" s="8">
        <f t="shared" si="2"/>
        <v>19404634</v>
      </c>
      <c r="E20" s="8">
        <v>67</v>
      </c>
      <c r="F20" s="8">
        <v>8</v>
      </c>
      <c r="G20" s="8">
        <v>12499007</v>
      </c>
      <c r="H20" s="8">
        <v>46</v>
      </c>
      <c r="I20" s="8">
        <v>3</v>
      </c>
      <c r="J20" s="8">
        <v>6905627</v>
      </c>
    </row>
    <row r="21" spans="1:10" ht="24.6" customHeight="1">
      <c r="A21" s="7" t="s">
        <v>12</v>
      </c>
      <c r="B21" s="8">
        <f t="shared" si="3"/>
        <v>17</v>
      </c>
      <c r="C21" s="8">
        <f t="shared" si="2"/>
        <v>0</v>
      </c>
      <c r="D21" s="8">
        <f t="shared" si="2"/>
        <v>2251528</v>
      </c>
      <c r="E21" s="8">
        <v>8</v>
      </c>
      <c r="F21" s="8">
        <v>0</v>
      </c>
      <c r="G21" s="8">
        <v>1045372</v>
      </c>
      <c r="H21" s="8">
        <v>9</v>
      </c>
      <c r="I21" s="8">
        <v>0</v>
      </c>
      <c r="J21" s="8">
        <v>1206156</v>
      </c>
    </row>
    <row r="22" spans="1:10" ht="24.6" customHeight="1">
      <c r="A22" s="7" t="s">
        <v>13</v>
      </c>
      <c r="B22" s="8">
        <f t="shared" si="3"/>
        <v>42</v>
      </c>
      <c r="C22" s="8">
        <f t="shared" si="2"/>
        <v>4</v>
      </c>
      <c r="D22" s="8">
        <f t="shared" si="2"/>
        <v>6728833</v>
      </c>
      <c r="E22" s="8">
        <v>28</v>
      </c>
      <c r="F22" s="8">
        <v>4</v>
      </c>
      <c r="G22" s="8">
        <v>3812372</v>
      </c>
      <c r="H22" s="8">
        <v>14</v>
      </c>
      <c r="I22" s="8">
        <v>0</v>
      </c>
      <c r="J22" s="8">
        <v>2916461</v>
      </c>
    </row>
    <row r="23" spans="1:10" ht="24.6" customHeight="1">
      <c r="A23" s="7" t="s">
        <v>14</v>
      </c>
      <c r="B23" s="8">
        <f t="shared" si="3"/>
        <v>9</v>
      </c>
      <c r="C23" s="8">
        <f t="shared" si="2"/>
        <v>0</v>
      </c>
      <c r="D23" s="8">
        <f t="shared" si="2"/>
        <v>1410316</v>
      </c>
      <c r="E23" s="8">
        <v>3</v>
      </c>
      <c r="F23" s="8">
        <v>0</v>
      </c>
      <c r="G23" s="8">
        <v>562968</v>
      </c>
      <c r="H23" s="8">
        <v>6</v>
      </c>
      <c r="I23" s="8">
        <v>0</v>
      </c>
      <c r="J23" s="8">
        <v>847348</v>
      </c>
    </row>
    <row r="24" spans="1:10" ht="24.6" customHeight="1">
      <c r="A24" s="7" t="s">
        <v>15</v>
      </c>
      <c r="B24" s="8">
        <f t="shared" si="3"/>
        <v>59</v>
      </c>
      <c r="C24" s="8">
        <f t="shared" si="2"/>
        <v>9</v>
      </c>
      <c r="D24" s="8">
        <f t="shared" si="2"/>
        <v>11868669</v>
      </c>
      <c r="E24" s="8">
        <v>32</v>
      </c>
      <c r="F24" s="8">
        <v>7</v>
      </c>
      <c r="G24" s="8">
        <v>6873458</v>
      </c>
      <c r="H24" s="8">
        <v>27</v>
      </c>
      <c r="I24" s="8">
        <v>2</v>
      </c>
      <c r="J24" s="8">
        <v>4995211</v>
      </c>
    </row>
    <row r="25" spans="1:10" ht="24.6" customHeight="1">
      <c r="A25" s="7" t="s">
        <v>16</v>
      </c>
      <c r="B25" s="8">
        <f t="shared" si="3"/>
        <v>88</v>
      </c>
      <c r="C25" s="8">
        <f t="shared" si="2"/>
        <v>9</v>
      </c>
      <c r="D25" s="8">
        <f t="shared" si="2"/>
        <v>16969473</v>
      </c>
      <c r="E25" s="8">
        <v>56</v>
      </c>
      <c r="F25" s="8">
        <v>5</v>
      </c>
      <c r="G25" s="8">
        <v>11093050</v>
      </c>
      <c r="H25" s="8">
        <v>32</v>
      </c>
      <c r="I25" s="8">
        <v>4</v>
      </c>
      <c r="J25" s="8">
        <v>5876423</v>
      </c>
    </row>
    <row r="26" spans="1:10" ht="24.6" customHeight="1">
      <c r="A26" s="7" t="s">
        <v>17</v>
      </c>
      <c r="B26" s="8">
        <f t="shared" si="3"/>
        <v>44</v>
      </c>
      <c r="C26" s="8">
        <f t="shared" si="2"/>
        <v>3</v>
      </c>
      <c r="D26" s="8">
        <f t="shared" si="2"/>
        <v>7128051</v>
      </c>
      <c r="E26" s="8">
        <v>33</v>
      </c>
      <c r="F26" s="8">
        <v>2</v>
      </c>
      <c r="G26" s="8">
        <v>5637023</v>
      </c>
      <c r="H26" s="8">
        <v>11</v>
      </c>
      <c r="I26" s="8">
        <v>1</v>
      </c>
      <c r="J26" s="8">
        <v>1491028</v>
      </c>
    </row>
    <row r="27" spans="1:10" ht="24.6" customHeight="1">
      <c r="A27" s="7" t="s">
        <v>18</v>
      </c>
      <c r="B27" s="8">
        <f t="shared" si="3"/>
        <v>12</v>
      </c>
      <c r="C27" s="8">
        <f t="shared" si="2"/>
        <v>1</v>
      </c>
      <c r="D27" s="8">
        <f t="shared" si="2"/>
        <v>3321471</v>
      </c>
      <c r="E27" s="8">
        <v>8</v>
      </c>
      <c r="F27" s="8">
        <v>0</v>
      </c>
      <c r="G27" s="8">
        <v>2658594</v>
      </c>
      <c r="H27" s="8">
        <v>4</v>
      </c>
      <c r="I27" s="8">
        <v>1</v>
      </c>
      <c r="J27" s="8">
        <v>662877</v>
      </c>
    </row>
    <row r="28" spans="1:10" ht="24.6" customHeight="1">
      <c r="A28" s="7" t="s">
        <v>19</v>
      </c>
      <c r="B28" s="8">
        <f t="shared" si="3"/>
        <v>0</v>
      </c>
      <c r="C28" s="8">
        <f t="shared" si="2"/>
        <v>0</v>
      </c>
      <c r="D28" s="8">
        <f t="shared" si="2"/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</row>
    <row r="29" spans="1:10" s="11" customFormat="1" ht="66" customHeight="1">
      <c r="A29" s="16" t="s">
        <v>33</v>
      </c>
      <c r="B29" s="17"/>
      <c r="C29" s="17"/>
      <c r="D29" s="17"/>
      <c r="E29" s="17"/>
      <c r="F29" s="17"/>
      <c r="G29" s="17"/>
      <c r="H29" s="18"/>
      <c r="I29" s="18"/>
      <c r="J29" s="18"/>
    </row>
  </sheetData>
  <mergeCells count="13">
    <mergeCell ref="A1:J1"/>
    <mergeCell ref="A29:J29"/>
    <mergeCell ref="A3:A5"/>
    <mergeCell ref="B3:D3"/>
    <mergeCell ref="E3:G3"/>
    <mergeCell ref="H3:J3"/>
    <mergeCell ref="B4:C4"/>
    <mergeCell ref="D4:D5"/>
    <mergeCell ref="E4:F4"/>
    <mergeCell ref="G4:G5"/>
    <mergeCell ref="H4:I4"/>
    <mergeCell ref="J4:J5"/>
    <mergeCell ref="B2:I2"/>
  </mergeCells>
  <phoneticPr fontId="6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J29"/>
  <sheetViews>
    <sheetView view="pageBreakPreview" zoomScale="80" zoomScaleNormal="100" zoomScaleSheetLayoutView="80" workbookViewId="0">
      <pane xSplit="1" ySplit="5" topLeftCell="B6" activePane="bottomRight" state="frozen"/>
      <selection sqref="A1:J1"/>
      <selection pane="topRight" sqref="A1:J1"/>
      <selection pane="bottomLeft" sqref="A1:J1"/>
      <selection pane="bottomRight" activeCell="A2" sqref="A2"/>
    </sheetView>
  </sheetViews>
  <sheetFormatPr defaultColWidth="9" defaultRowHeight="15"/>
  <cols>
    <col min="1" max="1" width="12.5" style="1" customWidth="1"/>
    <col min="2" max="2" width="7.125" style="2" bestFit="1" customWidth="1"/>
    <col min="3" max="3" width="7.625" style="2" customWidth="1"/>
    <col min="4" max="4" width="12.5" style="2" bestFit="1" customWidth="1"/>
    <col min="5" max="5" width="7.125" style="2" bestFit="1" customWidth="1"/>
    <col min="6" max="6" width="7.625" style="2" customWidth="1"/>
    <col min="7" max="7" width="11.5" style="2" bestFit="1" customWidth="1"/>
    <col min="8" max="8" width="7.125" style="2" bestFit="1" customWidth="1"/>
    <col min="9" max="9" width="7.625" style="2" customWidth="1"/>
    <col min="10" max="10" width="11.5" style="2" bestFit="1" customWidth="1"/>
    <col min="11" max="16384" width="9" style="2"/>
  </cols>
  <sheetData>
    <row r="1" spans="1:10" ht="30" customHeight="1">
      <c r="A1" s="14" t="s">
        <v>30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18" customHeight="1">
      <c r="C2" s="1"/>
      <c r="D2" s="1"/>
      <c r="F2" s="13" t="s">
        <v>26</v>
      </c>
      <c r="J2" s="10" t="s">
        <v>29</v>
      </c>
    </row>
    <row r="3" spans="1:10" s="1" customFormat="1" ht="24.95" customHeight="1">
      <c r="A3" s="19" t="s">
        <v>27</v>
      </c>
      <c r="B3" s="21" t="s">
        <v>32</v>
      </c>
      <c r="C3" s="22"/>
      <c r="D3" s="22"/>
      <c r="E3" s="23" t="s">
        <v>0</v>
      </c>
      <c r="F3" s="23"/>
      <c r="G3" s="23"/>
      <c r="H3" s="23" t="s">
        <v>1</v>
      </c>
      <c r="I3" s="23"/>
      <c r="J3" s="24"/>
    </row>
    <row r="4" spans="1:10" ht="21" customHeight="1">
      <c r="A4" s="20"/>
      <c r="B4" s="25" t="s">
        <v>31</v>
      </c>
      <c r="C4" s="22"/>
      <c r="D4" s="23" t="s">
        <v>2</v>
      </c>
      <c r="E4" s="25" t="s">
        <v>31</v>
      </c>
      <c r="F4" s="22"/>
      <c r="G4" s="23" t="s">
        <v>2</v>
      </c>
      <c r="H4" s="25" t="s">
        <v>31</v>
      </c>
      <c r="I4" s="22"/>
      <c r="J4" s="24" t="s">
        <v>2</v>
      </c>
    </row>
    <row r="5" spans="1:10" ht="17.45" customHeight="1">
      <c r="A5" s="20"/>
      <c r="B5" s="3"/>
      <c r="C5" s="9" t="s">
        <v>28</v>
      </c>
      <c r="D5" s="23"/>
      <c r="E5" s="4"/>
      <c r="F5" s="9" t="s">
        <v>28</v>
      </c>
      <c r="G5" s="23"/>
      <c r="H5" s="4"/>
      <c r="I5" s="9" t="s">
        <v>28</v>
      </c>
      <c r="J5" s="24"/>
    </row>
    <row r="6" spans="1:10" ht="24.6" customHeight="1">
      <c r="A6" s="5" t="s">
        <v>3</v>
      </c>
      <c r="B6" s="6">
        <f>SUM(B7:B28)+(1838)</f>
        <v>5206</v>
      </c>
      <c r="C6" s="6">
        <f t="shared" ref="C6" si="0">SUM(C7:C28)</f>
        <v>353</v>
      </c>
      <c r="D6" s="6">
        <f>SUM(D7:D28)+(113173013)</f>
        <v>701294525</v>
      </c>
      <c r="E6" s="6">
        <f>SUM(E7:E28)+(1206)</f>
        <v>3446</v>
      </c>
      <c r="F6" s="6">
        <f t="shared" ref="F6:I6" si="1">SUM(F7:F28)</f>
        <v>240</v>
      </c>
      <c r="G6" s="6">
        <f>SUM(G7:G28)+(79203354)</f>
        <v>487519113</v>
      </c>
      <c r="H6" s="6">
        <f>SUM(H7:H28)+(632)</f>
        <v>1760</v>
      </c>
      <c r="I6" s="6">
        <f t="shared" si="1"/>
        <v>113</v>
      </c>
      <c r="J6" s="6">
        <f>SUM(J7:J28)+(33969659)</f>
        <v>213775412</v>
      </c>
    </row>
    <row r="7" spans="1:10" ht="24.6" customHeight="1">
      <c r="A7" s="5" t="s">
        <v>20</v>
      </c>
      <c r="B7" s="6">
        <f>E7+H7</f>
        <v>507</v>
      </c>
      <c r="C7" s="6">
        <f t="shared" ref="C7:C28" si="2">F7+I7</f>
        <v>49</v>
      </c>
      <c r="D7" s="6">
        <f t="shared" ref="D7:D28" si="3">G7+J7</f>
        <v>89543588</v>
      </c>
      <c r="E7" s="6">
        <v>343</v>
      </c>
      <c r="F7" s="6">
        <v>34</v>
      </c>
      <c r="G7" s="6">
        <v>63844594</v>
      </c>
      <c r="H7" s="6">
        <v>164</v>
      </c>
      <c r="I7" s="6">
        <v>15</v>
      </c>
      <c r="J7" s="6">
        <v>25698994</v>
      </c>
    </row>
    <row r="8" spans="1:10" ht="24.6" customHeight="1">
      <c r="A8" s="5" t="s">
        <v>21</v>
      </c>
      <c r="B8" s="6">
        <f t="shared" ref="B8:B28" si="4">E8+H8</f>
        <v>617</v>
      </c>
      <c r="C8" s="6">
        <f t="shared" si="2"/>
        <v>55</v>
      </c>
      <c r="D8" s="6">
        <f t="shared" si="3"/>
        <v>117957816</v>
      </c>
      <c r="E8" s="6">
        <v>404</v>
      </c>
      <c r="F8" s="6">
        <v>35</v>
      </c>
      <c r="G8" s="6">
        <v>79292336</v>
      </c>
      <c r="H8" s="6">
        <v>213</v>
      </c>
      <c r="I8" s="6">
        <v>20</v>
      </c>
      <c r="J8" s="6">
        <v>38665480</v>
      </c>
    </row>
    <row r="9" spans="1:10" ht="24.6" customHeight="1">
      <c r="A9" s="5" t="s">
        <v>25</v>
      </c>
      <c r="B9" s="6">
        <f t="shared" si="4"/>
        <v>248</v>
      </c>
      <c r="C9" s="6">
        <f t="shared" si="2"/>
        <v>22</v>
      </c>
      <c r="D9" s="6">
        <f t="shared" si="3"/>
        <v>46354074</v>
      </c>
      <c r="E9" s="6">
        <v>175</v>
      </c>
      <c r="F9" s="6">
        <v>16</v>
      </c>
      <c r="G9" s="6">
        <v>33133541</v>
      </c>
      <c r="H9" s="6">
        <v>73</v>
      </c>
      <c r="I9" s="6">
        <v>6</v>
      </c>
      <c r="J9" s="6">
        <v>13220533</v>
      </c>
    </row>
    <row r="10" spans="1:10" ht="24.6" customHeight="1">
      <c r="A10" s="5" t="s">
        <v>22</v>
      </c>
      <c r="B10" s="6">
        <f t="shared" si="4"/>
        <v>415</v>
      </c>
      <c r="C10" s="6">
        <f t="shared" si="2"/>
        <v>55</v>
      </c>
      <c r="D10" s="6">
        <f t="shared" si="3"/>
        <v>68467809</v>
      </c>
      <c r="E10" s="6">
        <v>290</v>
      </c>
      <c r="F10" s="6">
        <v>41</v>
      </c>
      <c r="G10" s="6">
        <v>49396902</v>
      </c>
      <c r="H10" s="6">
        <v>125</v>
      </c>
      <c r="I10" s="6">
        <v>14</v>
      </c>
      <c r="J10" s="6">
        <v>19070907</v>
      </c>
    </row>
    <row r="11" spans="1:10" ht="24.6" customHeight="1">
      <c r="A11" s="5" t="s">
        <v>23</v>
      </c>
      <c r="B11" s="6">
        <f t="shared" si="4"/>
        <v>243</v>
      </c>
      <c r="C11" s="6">
        <f t="shared" si="2"/>
        <v>26</v>
      </c>
      <c r="D11" s="6">
        <f t="shared" si="3"/>
        <v>35938625</v>
      </c>
      <c r="E11" s="6">
        <v>149</v>
      </c>
      <c r="F11" s="6">
        <v>17</v>
      </c>
      <c r="G11" s="6">
        <v>22646714</v>
      </c>
      <c r="H11" s="6">
        <v>94</v>
      </c>
      <c r="I11" s="6">
        <v>9</v>
      </c>
      <c r="J11" s="6">
        <v>13291911</v>
      </c>
    </row>
    <row r="12" spans="1:10" ht="24.6" customHeight="1">
      <c r="A12" s="5" t="s">
        <v>24</v>
      </c>
      <c r="B12" s="6">
        <f t="shared" si="4"/>
        <v>381</v>
      </c>
      <c r="C12" s="6">
        <f t="shared" si="2"/>
        <v>42</v>
      </c>
      <c r="D12" s="6">
        <f t="shared" si="3"/>
        <v>62407716</v>
      </c>
      <c r="E12" s="6">
        <v>250</v>
      </c>
      <c r="F12" s="6">
        <v>31</v>
      </c>
      <c r="G12" s="6">
        <v>44322688</v>
      </c>
      <c r="H12" s="6">
        <v>131</v>
      </c>
      <c r="I12" s="6">
        <v>11</v>
      </c>
      <c r="J12" s="6">
        <v>18085028</v>
      </c>
    </row>
    <row r="13" spans="1:10" ht="24.6" customHeight="1">
      <c r="A13" s="7" t="s">
        <v>4</v>
      </c>
      <c r="B13" s="8">
        <f t="shared" si="4"/>
        <v>62</v>
      </c>
      <c r="C13" s="8">
        <f t="shared" si="2"/>
        <v>8</v>
      </c>
      <c r="D13" s="8">
        <f t="shared" si="3"/>
        <v>10896701</v>
      </c>
      <c r="E13" s="8">
        <v>40</v>
      </c>
      <c r="F13" s="8">
        <v>5</v>
      </c>
      <c r="G13" s="8">
        <v>7430679</v>
      </c>
      <c r="H13" s="8">
        <v>22</v>
      </c>
      <c r="I13" s="8">
        <v>3</v>
      </c>
      <c r="J13" s="8">
        <v>3466022</v>
      </c>
    </row>
    <row r="14" spans="1:10" ht="24.6" customHeight="1">
      <c r="A14" s="7" t="s">
        <v>5</v>
      </c>
      <c r="B14" s="8">
        <f t="shared" si="4"/>
        <v>81</v>
      </c>
      <c r="C14" s="8">
        <f t="shared" si="2"/>
        <v>15</v>
      </c>
      <c r="D14" s="8">
        <f t="shared" si="3"/>
        <v>14613638</v>
      </c>
      <c r="E14" s="8">
        <v>57</v>
      </c>
      <c r="F14" s="8">
        <v>9</v>
      </c>
      <c r="G14" s="8">
        <v>10600200</v>
      </c>
      <c r="H14" s="8">
        <v>24</v>
      </c>
      <c r="I14" s="8">
        <v>6</v>
      </c>
      <c r="J14" s="8">
        <v>4013438</v>
      </c>
    </row>
    <row r="15" spans="1:10" ht="24.6" customHeight="1">
      <c r="A15" s="7" t="s">
        <v>6</v>
      </c>
      <c r="B15" s="8">
        <f t="shared" si="4"/>
        <v>75</v>
      </c>
      <c r="C15" s="8">
        <f t="shared" si="2"/>
        <v>9</v>
      </c>
      <c r="D15" s="8">
        <f t="shared" si="3"/>
        <v>14111900</v>
      </c>
      <c r="E15" s="8">
        <v>54</v>
      </c>
      <c r="F15" s="8">
        <v>6</v>
      </c>
      <c r="G15" s="8">
        <v>10984386</v>
      </c>
      <c r="H15" s="8">
        <v>21</v>
      </c>
      <c r="I15" s="8">
        <v>3</v>
      </c>
      <c r="J15" s="8">
        <v>3127514</v>
      </c>
    </row>
    <row r="16" spans="1:10" ht="24.6" customHeight="1">
      <c r="A16" s="7" t="s">
        <v>7</v>
      </c>
      <c r="B16" s="8">
        <f t="shared" si="4"/>
        <v>179</v>
      </c>
      <c r="C16" s="8">
        <f t="shared" si="2"/>
        <v>16</v>
      </c>
      <c r="D16" s="8">
        <f t="shared" si="3"/>
        <v>28987669</v>
      </c>
      <c r="E16" s="8">
        <v>129</v>
      </c>
      <c r="F16" s="8">
        <v>11</v>
      </c>
      <c r="G16" s="8">
        <v>21897005</v>
      </c>
      <c r="H16" s="8">
        <v>50</v>
      </c>
      <c r="I16" s="8">
        <v>5</v>
      </c>
      <c r="J16" s="8">
        <v>7090664</v>
      </c>
    </row>
    <row r="17" spans="1:10" ht="24.6" customHeight="1">
      <c r="A17" s="7" t="s">
        <v>8</v>
      </c>
      <c r="B17" s="8">
        <f t="shared" si="4"/>
        <v>65</v>
      </c>
      <c r="C17" s="8">
        <f t="shared" si="2"/>
        <v>6</v>
      </c>
      <c r="D17" s="8">
        <f t="shared" si="3"/>
        <v>11175152</v>
      </c>
      <c r="E17" s="8">
        <v>36</v>
      </c>
      <c r="F17" s="8">
        <v>2</v>
      </c>
      <c r="G17" s="8">
        <v>6059061</v>
      </c>
      <c r="H17" s="8">
        <v>29</v>
      </c>
      <c r="I17" s="8">
        <v>4</v>
      </c>
      <c r="J17" s="8">
        <v>5116091</v>
      </c>
    </row>
    <row r="18" spans="1:10" ht="24.6" customHeight="1">
      <c r="A18" s="7" t="s">
        <v>9</v>
      </c>
      <c r="B18" s="8">
        <f t="shared" si="4"/>
        <v>91</v>
      </c>
      <c r="C18" s="8">
        <f t="shared" si="2"/>
        <v>6</v>
      </c>
      <c r="D18" s="8">
        <f t="shared" si="3"/>
        <v>15965781</v>
      </c>
      <c r="E18" s="8">
        <v>66</v>
      </c>
      <c r="F18" s="8">
        <v>4</v>
      </c>
      <c r="G18" s="8">
        <v>12231561</v>
      </c>
      <c r="H18" s="8">
        <v>25</v>
      </c>
      <c r="I18" s="8">
        <v>2</v>
      </c>
      <c r="J18" s="8">
        <v>3734220</v>
      </c>
    </row>
    <row r="19" spans="1:10" ht="24.6" customHeight="1">
      <c r="A19" s="7" t="s">
        <v>10</v>
      </c>
      <c r="B19" s="8">
        <f t="shared" si="4"/>
        <v>37</v>
      </c>
      <c r="C19" s="8">
        <f t="shared" si="2"/>
        <v>6</v>
      </c>
      <c r="D19" s="8">
        <f t="shared" si="3"/>
        <v>5945176</v>
      </c>
      <c r="E19" s="8">
        <v>25</v>
      </c>
      <c r="F19" s="8">
        <v>4</v>
      </c>
      <c r="G19" s="8">
        <v>4456083</v>
      </c>
      <c r="H19" s="8">
        <v>12</v>
      </c>
      <c r="I19" s="8">
        <v>2</v>
      </c>
      <c r="J19" s="8">
        <v>1489093</v>
      </c>
    </row>
    <row r="20" spans="1:10" ht="24.6" customHeight="1">
      <c r="A20" s="7" t="s">
        <v>11</v>
      </c>
      <c r="B20" s="8">
        <f t="shared" si="4"/>
        <v>110</v>
      </c>
      <c r="C20" s="8">
        <f t="shared" si="2"/>
        <v>6</v>
      </c>
      <c r="D20" s="8">
        <f t="shared" si="3"/>
        <v>18596800</v>
      </c>
      <c r="E20" s="8">
        <v>66</v>
      </c>
      <c r="F20" s="8">
        <v>4</v>
      </c>
      <c r="G20" s="8">
        <v>12011769</v>
      </c>
      <c r="H20" s="8">
        <v>44</v>
      </c>
      <c r="I20" s="8">
        <v>2</v>
      </c>
      <c r="J20" s="8">
        <v>6585031</v>
      </c>
    </row>
    <row r="21" spans="1:10" ht="24.6" customHeight="1">
      <c r="A21" s="7" t="s">
        <v>12</v>
      </c>
      <c r="B21" s="8">
        <f t="shared" si="4"/>
        <v>17</v>
      </c>
      <c r="C21" s="8">
        <f t="shared" si="2"/>
        <v>0</v>
      </c>
      <c r="D21" s="8">
        <f t="shared" si="3"/>
        <v>2269927</v>
      </c>
      <c r="E21" s="8">
        <v>8</v>
      </c>
      <c r="F21" s="8">
        <v>0</v>
      </c>
      <c r="G21" s="8">
        <v>1079546</v>
      </c>
      <c r="H21" s="8">
        <v>9</v>
      </c>
      <c r="I21" s="8">
        <v>0</v>
      </c>
      <c r="J21" s="8">
        <v>1190381</v>
      </c>
    </row>
    <row r="22" spans="1:10" ht="24.6" customHeight="1">
      <c r="A22" s="7" t="s">
        <v>13</v>
      </c>
      <c r="B22" s="8">
        <f t="shared" si="4"/>
        <v>44</v>
      </c>
      <c r="C22" s="8">
        <f t="shared" si="2"/>
        <v>9</v>
      </c>
      <c r="D22" s="8">
        <f t="shared" si="3"/>
        <v>7470822</v>
      </c>
      <c r="E22" s="8">
        <v>28</v>
      </c>
      <c r="F22" s="8">
        <v>7</v>
      </c>
      <c r="G22" s="8">
        <v>4481648</v>
      </c>
      <c r="H22" s="8">
        <v>16</v>
      </c>
      <c r="I22" s="8">
        <v>2</v>
      </c>
      <c r="J22" s="8">
        <v>2989174</v>
      </c>
    </row>
    <row r="23" spans="1:10" ht="24.6" customHeight="1">
      <c r="A23" s="7" t="s">
        <v>14</v>
      </c>
      <c r="B23" s="8">
        <f t="shared" si="4"/>
        <v>10</v>
      </c>
      <c r="C23" s="8">
        <f t="shared" si="2"/>
        <v>2</v>
      </c>
      <c r="D23" s="8">
        <f t="shared" si="3"/>
        <v>1438630</v>
      </c>
      <c r="E23" s="8">
        <v>3</v>
      </c>
      <c r="F23" s="8">
        <v>0</v>
      </c>
      <c r="G23" s="8">
        <v>565062</v>
      </c>
      <c r="H23" s="8">
        <v>7</v>
      </c>
      <c r="I23" s="8">
        <v>2</v>
      </c>
      <c r="J23" s="8">
        <v>873568</v>
      </c>
    </row>
    <row r="24" spans="1:10" ht="24.6" customHeight="1">
      <c r="A24" s="7" t="s">
        <v>15</v>
      </c>
      <c r="B24" s="8">
        <f t="shared" si="4"/>
        <v>52</v>
      </c>
      <c r="C24" s="8">
        <f t="shared" si="2"/>
        <v>5</v>
      </c>
      <c r="D24" s="8">
        <f t="shared" si="3"/>
        <v>10493206</v>
      </c>
      <c r="E24" s="8">
        <v>26</v>
      </c>
      <c r="F24" s="8">
        <v>2</v>
      </c>
      <c r="G24" s="8">
        <v>5854889</v>
      </c>
      <c r="H24" s="8">
        <v>26</v>
      </c>
      <c r="I24" s="8">
        <v>3</v>
      </c>
      <c r="J24" s="8">
        <v>4638317</v>
      </c>
    </row>
    <row r="25" spans="1:10" ht="24.6" customHeight="1">
      <c r="A25" s="7" t="s">
        <v>16</v>
      </c>
      <c r="B25" s="8">
        <f t="shared" si="4"/>
        <v>77</v>
      </c>
      <c r="C25" s="8">
        <f t="shared" si="2"/>
        <v>6</v>
      </c>
      <c r="D25" s="8">
        <f t="shared" si="3"/>
        <v>15941054</v>
      </c>
      <c r="E25" s="8">
        <v>48</v>
      </c>
      <c r="F25" s="8">
        <v>5</v>
      </c>
      <c r="G25" s="8">
        <v>10407256</v>
      </c>
      <c r="H25" s="8">
        <v>29</v>
      </c>
      <c r="I25" s="8">
        <v>1</v>
      </c>
      <c r="J25" s="8">
        <v>5533798</v>
      </c>
    </row>
    <row r="26" spans="1:10" ht="24.6" customHeight="1">
      <c r="A26" s="7" t="s">
        <v>17</v>
      </c>
      <c r="B26" s="8">
        <f t="shared" si="4"/>
        <v>45</v>
      </c>
      <c r="C26" s="8">
        <f t="shared" si="2"/>
        <v>9</v>
      </c>
      <c r="D26" s="8">
        <f t="shared" si="3"/>
        <v>6725575</v>
      </c>
      <c r="E26" s="8">
        <v>34</v>
      </c>
      <c r="F26" s="8">
        <v>6</v>
      </c>
      <c r="G26" s="8">
        <v>5277962</v>
      </c>
      <c r="H26" s="8">
        <v>11</v>
      </c>
      <c r="I26" s="8">
        <v>3</v>
      </c>
      <c r="J26" s="8">
        <v>1447613</v>
      </c>
    </row>
    <row r="27" spans="1:10" ht="24.6" customHeight="1">
      <c r="A27" s="7" t="s">
        <v>18</v>
      </c>
      <c r="B27" s="8">
        <f t="shared" si="4"/>
        <v>12</v>
      </c>
      <c r="C27" s="8">
        <f t="shared" si="2"/>
        <v>1</v>
      </c>
      <c r="D27" s="8">
        <f t="shared" si="3"/>
        <v>2819853</v>
      </c>
      <c r="E27" s="8">
        <v>9</v>
      </c>
      <c r="F27" s="8">
        <v>1</v>
      </c>
      <c r="G27" s="8">
        <v>2341877</v>
      </c>
      <c r="H27" s="8">
        <v>3</v>
      </c>
      <c r="I27" s="8">
        <v>0</v>
      </c>
      <c r="J27" s="8">
        <v>477976</v>
      </c>
    </row>
    <row r="28" spans="1:10" ht="24.6" customHeight="1">
      <c r="A28" s="7" t="s">
        <v>19</v>
      </c>
      <c r="B28" s="8">
        <f t="shared" si="4"/>
        <v>0</v>
      </c>
      <c r="C28" s="8">
        <f t="shared" si="2"/>
        <v>0</v>
      </c>
      <c r="D28" s="8">
        <f t="shared" si="3"/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</row>
    <row r="29" spans="1:10" s="11" customFormat="1" ht="66" customHeight="1">
      <c r="A29" s="16" t="s">
        <v>33</v>
      </c>
      <c r="B29" s="17"/>
      <c r="C29" s="17"/>
      <c r="D29" s="17"/>
      <c r="E29" s="17"/>
      <c r="F29" s="17"/>
      <c r="G29" s="17"/>
      <c r="H29" s="18"/>
      <c r="I29" s="18"/>
      <c r="J29" s="18"/>
    </row>
  </sheetData>
  <mergeCells count="12">
    <mergeCell ref="A1:J1"/>
    <mergeCell ref="A29:J29"/>
    <mergeCell ref="A3:A5"/>
    <mergeCell ref="B3:D3"/>
    <mergeCell ref="E3:G3"/>
    <mergeCell ref="H3:J3"/>
    <mergeCell ref="J4:J5"/>
    <mergeCell ref="B4:C4"/>
    <mergeCell ref="D4:D5"/>
    <mergeCell ref="E4:F4"/>
    <mergeCell ref="G4:G5"/>
    <mergeCell ref="H4:I4"/>
  </mergeCells>
  <phoneticPr fontId="6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2026-02-13T02:27:05Z</dcterms:modified>
</cp:coreProperties>
</file>