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2.xml" ContentType="application/vnd.openxmlformats-officedocument.drawingml.chartshapes+xml"/>
  <Override PartName="/xl/charts/chart3.xml" ContentType="application/vnd.openxmlformats-officedocument.drawingml.chart+xml"/>
  <Override PartName="/xl/drawings/drawing3.xml" ContentType="application/vnd.openxmlformats-officedocument.drawingml.chartshapes+xml"/>
  <Override PartName="/xl/drawings/drawing4.xml" ContentType="application/vnd.openxmlformats-officedocument.drawing+xml"/>
  <Override PartName="/xl/charts/chart4.xml" ContentType="application/vnd.openxmlformats-officedocument.drawingml.chart+xml"/>
  <Override PartName="/xl/charts/chart5.xml" ContentType="application/vnd.openxmlformats-officedocument.drawingml.chart+xml"/>
  <Override PartName="/xl/drawings/drawing5.xml" ContentType="application/vnd.openxmlformats-officedocument.drawingml.chartshapes+xml"/>
  <Override PartName="/xl/charts/chart6.xml" ContentType="application/vnd.openxmlformats-officedocument.drawingml.chart+xml"/>
  <Override PartName="/xl/drawings/drawing6.xml" ContentType="application/vnd.openxmlformats-officedocument.drawing+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drawings/drawing7.xml" ContentType="application/vnd.openxmlformats-officedocument.drawingml.chartshape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codeName="ThisWorkbook"/>
  <mc:AlternateContent xmlns:mc="http://schemas.openxmlformats.org/markup-compatibility/2006">
    <mc:Choice Requires="x15">
      <x15ac:absPath xmlns:x15ac="http://schemas.microsoft.com/office/spreadsheetml/2010/11/ac" url="D:\000備份-工作\000國保基金預算\000佩虹111-11-25給的檔案&amp;接手繼續做的檔案\116年度\預算書\Microsoft\"/>
    </mc:Choice>
  </mc:AlternateContent>
  <xr:revisionPtr revIDLastSave="0" documentId="13_ncr:1_{8F564EB6-2054-4CC6-80D5-21EA250E6A95}" xr6:coauthVersionLast="47" xr6:coauthVersionMax="47" xr10:uidLastSave="{00000000-0000-0000-0000-000000000000}"/>
  <bookViews>
    <workbookView xWindow="-108" yWindow="-108" windowWidth="23256" windowHeight="12456" tabRatio="597" firstSheet="35" activeTab="39" xr2:uid="{00000000-000D-0000-FFFF-FFFF00000000}"/>
  </bookViews>
  <sheets>
    <sheet name="圖1" sheetId="194" r:id="rId1"/>
    <sheet name="圖2" sheetId="50" r:id="rId2"/>
    <sheet name="圖3" sheetId="51" r:id="rId3"/>
    <sheet name="業務計畫" sheetId="180" r:id="rId4"/>
    <sheet name="預算主要表" sheetId="181" r:id="rId5"/>
    <sheet name="收支餘絀預計表" sheetId="188" r:id="rId6"/>
    <sheet name="收支餘絀預計表說明" sheetId="24" r:id="rId7"/>
    <sheet name="餘絀撥補預計表" sheetId="13" r:id="rId8"/>
    <sheet name="現金流量預計表 (90)" sheetId="189" r:id="rId9"/>
    <sheet name="預算明細表" sheetId="182" r:id="rId10"/>
    <sheet name="投融資業務收入" sheetId="10" r:id="rId11"/>
    <sheet name="保險收入明細表 " sheetId="23" r:id="rId12"/>
    <sheet name="其他業務收入明細表" sheetId="9" r:id="rId13"/>
    <sheet name="業務外收入明細表" sheetId="177" r:id="rId14"/>
    <sheet name="投融資業務成本明細表" sheetId="32" r:id="rId15"/>
    <sheet name="投融資業務成本說明" sheetId="29" r:id="rId16"/>
    <sheet name="保險成本明細表" sheetId="14" r:id="rId17"/>
    <sheet name="保險成本說明" sheetId="30" r:id="rId18"/>
    <sheet name="業務費用明細表-勞保局" sheetId="64" r:id="rId19"/>
    <sheet name="業務費用明細表-運用局" sheetId="86" r:id="rId20"/>
    <sheet name="業務費用說明" sheetId="162" r:id="rId21"/>
    <sheet name="固定資產建設改良" sheetId="66" r:id="rId22"/>
    <sheet name="固定資產建設改良擴充資金來源" sheetId="67" r:id="rId23"/>
    <sheet name="固定資產建設改良擴充計畫預期進度" sheetId="68" r:id="rId24"/>
    <sheet name="資產折舊" sheetId="69" r:id="rId25"/>
    <sheet name="資產報廢" sheetId="81" r:id="rId26"/>
    <sheet name="基金數額增減明細表" sheetId="15" r:id="rId27"/>
    <sheet name="無形資產明細表" sheetId="178" r:id="rId28"/>
    <sheet name="貸出款明細表" sheetId="179" r:id="rId29"/>
    <sheet name="預算參考表" sheetId="183" r:id="rId30"/>
    <sheet name="預計平衡表" sheetId="175" r:id="rId31"/>
    <sheet name="預計平衡表說明 (現金制)" sheetId="190" r:id="rId32"/>
    <sheet name="5年來主要營運項目分析表" sheetId="73" r:id="rId33"/>
    <sheet name="員工人數彙計表" sheetId="70" r:id="rId34"/>
    <sheet name="用人費用彙計表" sheetId="193" r:id="rId35"/>
    <sheet name="政策宣導費彙計表" sheetId="191" r:id="rId36"/>
    <sheet name="出國總表" sheetId="195" r:id="rId37"/>
    <sheet name="出國類別表考察" sheetId="196" r:id="rId38"/>
    <sheet name="各項費用彙計表" sheetId="91" r:id="rId39"/>
    <sheet name="增購及汰舊換新各種公務車輛" sheetId="82" r:id="rId40"/>
    <sheet name="附錄" sheetId="184" r:id="rId41"/>
    <sheet name="表背" sheetId="185" r:id="rId42"/>
  </sheets>
  <externalReferences>
    <externalReference r:id="rId43"/>
    <externalReference r:id="rId44"/>
    <externalReference r:id="rId45"/>
    <externalReference r:id="rId46"/>
  </externalReferences>
  <definedNames>
    <definedName name="\0" localSheetId="5">[1]稅捐!#REF!</definedName>
    <definedName name="\0" localSheetId="35">[2]稅捐!#REF!</definedName>
    <definedName name="\0" localSheetId="8">[2]稅捐!#REF!</definedName>
    <definedName name="\0" localSheetId="27">[2]稅捐!#REF!</definedName>
    <definedName name="\0" localSheetId="28">[2]稅捐!#REF!</definedName>
    <definedName name="\0" localSheetId="13">[2]稅捐!#REF!</definedName>
    <definedName name="\0" localSheetId="30">[2]稅捐!#REF!</definedName>
    <definedName name="\0" localSheetId="31">[2]稅捐!#REF!</definedName>
    <definedName name="\0">[2]稅捐!#REF!</definedName>
    <definedName name="\d" localSheetId="5">#REF!</definedName>
    <definedName name="\d">#REF!</definedName>
    <definedName name="_Dist_Values" localSheetId="5" hidden="1">#REF!</definedName>
    <definedName name="_Dist_Values" localSheetId="35" hidden="1">#REF!</definedName>
    <definedName name="_Dist_Values" localSheetId="8" hidden="1">#REF!</definedName>
    <definedName name="_Dist_Values" localSheetId="27" hidden="1">#REF!</definedName>
    <definedName name="_Dist_Values" localSheetId="28" hidden="1">#REF!</definedName>
    <definedName name="_Dist_Values" localSheetId="13" hidden="1">#REF!</definedName>
    <definedName name="_Dist_Values" localSheetId="30" hidden="1">#REF!</definedName>
    <definedName name="_Dist_Values" localSheetId="31" hidden="1">#REF!</definedName>
    <definedName name="_Dist_Values" hidden="1">#REF!</definedName>
    <definedName name="_Fill" localSheetId="5" hidden="1">#REF!</definedName>
    <definedName name="_Fill" localSheetId="35" hidden="1">#REF!</definedName>
    <definedName name="_Fill" localSheetId="8" hidden="1">#REF!</definedName>
    <definedName name="_Fill" localSheetId="27" hidden="1">#REF!</definedName>
    <definedName name="_Fill" localSheetId="28" hidden="1">#REF!</definedName>
    <definedName name="_Fill" localSheetId="13" hidden="1">#REF!</definedName>
    <definedName name="_Fill" localSheetId="30" hidden="1">#REF!</definedName>
    <definedName name="_Fill" localSheetId="31" hidden="1">#REF!</definedName>
    <definedName name="_Fill" hidden="1">#REF!</definedName>
    <definedName name="_Parse_Out" localSheetId="5" hidden="1">#REF!</definedName>
    <definedName name="_Parse_Out" hidden="1">#REF!</definedName>
    <definedName name="_R" localSheetId="5">#REF!</definedName>
    <definedName name="_R" localSheetId="0">#REF!</definedName>
    <definedName name="_R">#REF!</definedName>
    <definedName name="a" localSheetId="5">#REF!</definedName>
    <definedName name="a" localSheetId="35">#REF!</definedName>
    <definedName name="a" localSheetId="8">#REF!</definedName>
    <definedName name="a" localSheetId="27">#REF!</definedName>
    <definedName name="a" localSheetId="28">#REF!</definedName>
    <definedName name="a" localSheetId="13">#REF!</definedName>
    <definedName name="a" localSheetId="30">#REF!</definedName>
    <definedName name="a" localSheetId="31">#REF!</definedName>
    <definedName name="a" localSheetId="0">#REF!</definedName>
    <definedName name="a">#REF!</definedName>
    <definedName name="aa" localSheetId="5">#REF!</definedName>
    <definedName name="aa" localSheetId="35">#REF!</definedName>
    <definedName name="aa" localSheetId="8">#REF!</definedName>
    <definedName name="aa" localSheetId="27">#REF!</definedName>
    <definedName name="aa" localSheetId="28">#REF!</definedName>
    <definedName name="aa" localSheetId="13">#REF!</definedName>
    <definedName name="aa" localSheetId="30">#REF!</definedName>
    <definedName name="aa" localSheetId="31">#REF!</definedName>
    <definedName name="aa" localSheetId="0">#REF!</definedName>
    <definedName name="aa">#REF!</definedName>
    <definedName name="aaaa">#REF!</definedName>
    <definedName name="abcd">#REF!</definedName>
    <definedName name="K" localSheetId="5">#REF!</definedName>
    <definedName name="K" localSheetId="0">#REF!</definedName>
    <definedName name="K">#REF!</definedName>
    <definedName name="_xlnm.Print_Area" localSheetId="32">'5年來主要營運項目分析表'!$A$1:$F$40</definedName>
    <definedName name="_xlnm.Print_Area" localSheetId="36">出國總表!$A$1:$G$24</definedName>
    <definedName name="_xlnm.Print_Area" localSheetId="34">用人費用彙計表!$A$1:$L$25</definedName>
    <definedName name="_xlnm.Print_Area" localSheetId="38">各項費用彙計表!$A$1:$I$59</definedName>
    <definedName name="_xlnm.Print_Area" localSheetId="5">收支餘絀預計表!$A$1:$I$50</definedName>
    <definedName name="_xlnm.Print_Area" localSheetId="6">收支餘絀預計表說明!$A$1:$C$24</definedName>
    <definedName name="_xlnm.Print_Area" localSheetId="14">投融資業務成本明細表!$A$1:$D$26</definedName>
    <definedName name="_xlnm.Print_Area" localSheetId="10">投融資業務收入!$A$1:$F$22</definedName>
    <definedName name="_xlnm.Print_Area" localSheetId="12">其他業務收入明細表!$A$1:$C$24</definedName>
    <definedName name="_xlnm.Print_Area" localSheetId="21">固定資產建設改良!$A$1:$G$24</definedName>
    <definedName name="_xlnm.Print_Area" localSheetId="23">固定資產建設改良擴充計畫預期進度!$A$1:$P$31</definedName>
    <definedName name="_xlnm.Print_Area" localSheetId="22">固定資產建設改良擴充資金來源!$A$1:$M$32</definedName>
    <definedName name="_xlnm.Print_Area" localSheetId="40">附錄!$A$1:$H$2</definedName>
    <definedName name="_xlnm.Print_Area" localSheetId="16">保險成本明細表!$A$1:$D$26</definedName>
    <definedName name="_xlnm.Print_Area" localSheetId="17">保險成本說明!$A$1:$D$22</definedName>
    <definedName name="_xlnm.Print_Area" localSheetId="11">'保險收入明細表 '!$A$1:$D$23</definedName>
    <definedName name="_xlnm.Print_Area" localSheetId="35">政策宣導費彙計表!$A$1:$C$27</definedName>
    <definedName name="_xlnm.Print_Area" localSheetId="33">員工人數彙計表!$A$1:$E$26</definedName>
    <definedName name="_xlnm.Print_Area" localSheetId="26">基金數額增減明細表!$A$1:$C$27</definedName>
    <definedName name="_xlnm.Print_Area" localSheetId="8">'現金流量預計表 (90)'!$A$1:$D$40</definedName>
    <definedName name="_xlnm.Print_Area" localSheetId="28">貸出款明細表!$A$1:$G$26</definedName>
    <definedName name="_xlnm.Print_Area" localSheetId="13">業務外收入明細表!$A$1:$C$25</definedName>
    <definedName name="_xlnm.Print_Area" localSheetId="3">業務計畫!$A$1:$H$2</definedName>
    <definedName name="_xlnm.Print_Area" localSheetId="18">'業務費用明細表-勞保局'!$A$1:$D$49</definedName>
    <definedName name="_xlnm.Print_Area" localSheetId="19">'業務費用明細表-運用局'!$A$1:$D$53</definedName>
    <definedName name="_xlnm.Print_Area" localSheetId="20">業務費用說明!$A$1:$E$71</definedName>
    <definedName name="_xlnm.Print_Area" localSheetId="24">資產折舊!$A$1:$F$28</definedName>
    <definedName name="_xlnm.Print_Area" localSheetId="30">預計平衡表!$A$1:$F$48</definedName>
    <definedName name="_xlnm.Print_Area" localSheetId="31">'預計平衡表說明 (現金制)'!$A$1:$F$25</definedName>
    <definedName name="_xlnm.Print_Area" localSheetId="4">預算主要表!$A$1:$H$2</definedName>
    <definedName name="_xlnm.Print_Area" localSheetId="9">預算明細表!$A$1:$H$2</definedName>
    <definedName name="_xlnm.Print_Area" localSheetId="29">預算參考表!$A$1:$H$2</definedName>
    <definedName name="_xlnm.Print_Area" localSheetId="0">圖1!$A$1:$E$26</definedName>
    <definedName name="_xlnm.Print_Area" localSheetId="1">圖2!$A$1:$D$34</definedName>
    <definedName name="_xlnm.Print_Area" localSheetId="2">圖3!$A$1:$F$33</definedName>
    <definedName name="_xlnm.Print_Area" localSheetId="39">增購及汰舊換新各種公務車輛!$A$1:$J$25</definedName>
    <definedName name="_xlnm.Print_Area" localSheetId="7">餘絀撥補預計表!$A$1:$F$30</definedName>
    <definedName name="Print_Area_MI" localSheetId="5">#REF!</definedName>
    <definedName name="Print_Area_MI">#REF!</definedName>
    <definedName name="_xlnm.Print_Titles" localSheetId="38">各項費用彙計表!$1:$7</definedName>
    <definedName name="_xlnm.Print_Titles" localSheetId="21">固定資產建設改良!$1:$7</definedName>
    <definedName name="_xlnm.Print_Titles" localSheetId="23">固定資產建設改良擴充計畫預期進度!$2:$9</definedName>
    <definedName name="_xlnm.Print_Titles" localSheetId="22">固定資產建設改良擴充資金來源!$2:$8</definedName>
    <definedName name="_xlnm.Print_Titles" localSheetId="28">貸出款明細表!$1:$6</definedName>
    <definedName name="_xlnm.Print_Titles" localSheetId="18">'業務費用明細表-勞保局'!$1:$5</definedName>
    <definedName name="_xlnm.Print_Titles" localSheetId="19">'業務費用明細表-運用局'!$1:$5</definedName>
    <definedName name="_xlnm.Print_Titles" localSheetId="20">業務費用說明!$1:$5</definedName>
    <definedName name="_xlnm.Print_Titles" localSheetId="24">資產折舊!$2:$7</definedName>
    <definedName name="_xlnm.Print_Titles" localSheetId="25">資產報廢!$1:$7</definedName>
    <definedName name="_xlnm.Print_Titles" localSheetId="30">預計平衡表!$1:$6</definedName>
    <definedName name="_xlnm.Print_Titles" localSheetId="39">增購及汰舊換新各種公務車輛!$2:$7</definedName>
    <definedName name="S" localSheetId="5">#REF!</definedName>
    <definedName name="S" localSheetId="0">#REF!</definedName>
    <definedName name="S">#REF!</definedName>
    <definedName name="SALE_UNIT">#N/A</definedName>
    <definedName name="Sigma" localSheetId="5">#REF!</definedName>
    <definedName name="Sigma" localSheetId="0">#REF!</definedName>
    <definedName name="Sigma">#REF!</definedName>
    <definedName name="T" localSheetId="5">#REF!</definedName>
    <definedName name="T" localSheetId="0">#REF!</definedName>
    <definedName name="T">#REF!</definedName>
    <definedName name="昌" localSheetId="5">#REF!</definedName>
    <definedName name="昌" localSheetId="0">#REF!</definedName>
    <definedName name="昌">#REF!</definedName>
    <definedName name="原住民" localSheetId="5">#REF!</definedName>
    <definedName name="原住民" localSheetId="0">#REF!</definedName>
    <definedName name="原住民">#REF!</definedName>
    <definedName name="原住民1">#REF!</definedName>
    <definedName name="圖" localSheetId="5">#REF!</definedName>
    <definedName name="圖" localSheetId="0">#REF!</definedName>
    <definedName name="圖">#REF!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4" i="195" l="1"/>
  <c r="F24" i="195"/>
  <c r="E24" i="195"/>
  <c r="D24" i="195"/>
  <c r="C24" i="195"/>
  <c r="B24" i="195"/>
  <c r="C30" i="51"/>
  <c r="B30" i="51"/>
  <c r="C26" i="51"/>
  <c r="B26" i="51"/>
  <c r="F24" i="194"/>
  <c r="F23" i="194"/>
  <c r="F22" i="194"/>
  <c r="F30" i="50"/>
  <c r="F29" i="50"/>
  <c r="E29" i="50"/>
  <c r="C16" i="190"/>
  <c r="C23" i="190" s="1"/>
  <c r="C11" i="190"/>
  <c r="F14" i="69"/>
  <c r="F12" i="69"/>
  <c r="B11" i="68"/>
  <c r="B10" i="68"/>
  <c r="P10" i="68"/>
  <c r="O10" i="68"/>
  <c r="O11" i="68"/>
  <c r="P11" i="68"/>
  <c r="P12" i="68"/>
  <c r="N12" i="68"/>
  <c r="B14" i="69"/>
  <c r="F12" i="68"/>
  <c r="A47" i="175" l="1"/>
  <c r="D16" i="86" l="1"/>
  <c r="A7" i="64"/>
  <c r="A40" i="64"/>
  <c r="A37" i="64"/>
  <c r="A16" i="64"/>
  <c r="A8" i="64"/>
  <c r="A35" i="86"/>
  <c r="A8" i="86"/>
  <c r="C10" i="81" l="1"/>
  <c r="C12" i="81"/>
  <c r="D9" i="69"/>
  <c r="F9" i="69" s="1"/>
  <c r="B12" i="69"/>
  <c r="O12" i="68"/>
  <c r="B13" i="68"/>
  <c r="F13" i="68" s="1"/>
  <c r="M13" i="68" s="1"/>
  <c r="E12" i="67"/>
  <c r="C25" i="194"/>
  <c r="C21" i="194"/>
  <c r="A29" i="175"/>
  <c r="E32" i="73"/>
  <c r="E18" i="10"/>
  <c r="C18" i="10"/>
  <c r="E14" i="10"/>
  <c r="C14" i="10"/>
  <c r="E10" i="10"/>
  <c r="C10" i="10"/>
  <c r="C9" i="10" s="1"/>
  <c r="C8" i="10" s="1"/>
  <c r="E9" i="10"/>
  <c r="E8" i="10" s="1"/>
  <c r="B9" i="23"/>
  <c r="A16" i="32"/>
  <c r="A15" i="32" s="1"/>
  <c r="C17" i="190"/>
  <c r="H8" i="91"/>
  <c r="I28" i="91"/>
  <c r="H28" i="91"/>
  <c r="I16" i="91"/>
  <c r="G16" i="91" s="1"/>
  <c r="D16" i="91" s="1"/>
  <c r="H16" i="91"/>
  <c r="I8" i="91"/>
  <c r="A30" i="175"/>
  <c r="A8" i="175"/>
  <c r="A7" i="175" s="1"/>
  <c r="A28" i="175" s="1"/>
  <c r="E27" i="73"/>
  <c r="H46" i="188"/>
  <c r="H45" i="188"/>
  <c r="H40" i="188"/>
  <c r="I40" i="188"/>
  <c r="H39" i="188"/>
  <c r="I39" i="188"/>
  <c r="H38" i="188"/>
  <c r="H37" i="188"/>
  <c r="H35" i="188"/>
  <c r="H31" i="188"/>
  <c r="I31" i="188" s="1"/>
  <c r="H27" i="188"/>
  <c r="I27" i="188"/>
  <c r="H26" i="188"/>
  <c r="I26" i="188" s="1"/>
  <c r="H25" i="188"/>
  <c r="I25" i="188" s="1"/>
  <c r="H22" i="188"/>
  <c r="I22" i="188" s="1"/>
  <c r="H19" i="188"/>
  <c r="I19" i="188"/>
  <c r="H18" i="188"/>
  <c r="I18" i="188"/>
  <c r="H15" i="188"/>
  <c r="I15" i="188"/>
  <c r="H13" i="188"/>
  <c r="I13" i="188" s="1"/>
  <c r="H10" i="188"/>
  <c r="I10" i="188"/>
  <c r="H9" i="188"/>
  <c r="I9" i="188" s="1"/>
  <c r="D44" i="188"/>
  <c r="H44" i="188" s="1"/>
  <c r="D43" i="188"/>
  <c r="H43" i="188" s="1"/>
  <c r="I43" i="188" s="1"/>
  <c r="D42" i="188"/>
  <c r="H42" i="188" s="1"/>
  <c r="I42" i="188" s="1"/>
  <c r="F42" i="188"/>
  <c r="F41" i="188"/>
  <c r="F36" i="188"/>
  <c r="D36" i="188"/>
  <c r="D34" i="188"/>
  <c r="H34" i="188" s="1"/>
  <c r="D33" i="188"/>
  <c r="F25" i="51" s="1"/>
  <c r="F33" i="188"/>
  <c r="F30" i="188"/>
  <c r="D30" i="188"/>
  <c r="H30" i="188" s="1"/>
  <c r="I30" i="188" s="1"/>
  <c r="D29" i="188"/>
  <c r="H29" i="188"/>
  <c r="I29" i="188"/>
  <c r="F28" i="188"/>
  <c r="F24" i="188"/>
  <c r="D24" i="188"/>
  <c r="H24" i="188" s="1"/>
  <c r="I24" i="188" s="1"/>
  <c r="D30" i="50"/>
  <c r="F21" i="188"/>
  <c r="F20" i="188" s="1"/>
  <c r="D21" i="188"/>
  <c r="F17" i="188"/>
  <c r="D17" i="188"/>
  <c r="H17" i="188" s="1"/>
  <c r="I17" i="188" s="1"/>
  <c r="B31" i="50"/>
  <c r="F14" i="188"/>
  <c r="D14" i="188"/>
  <c r="B30" i="50" s="1"/>
  <c r="F11" i="188"/>
  <c r="F8" i="188" s="1"/>
  <c r="D8" i="188"/>
  <c r="B29" i="50" s="1"/>
  <c r="A48" i="188"/>
  <c r="A49" i="188" s="1"/>
  <c r="B47" i="188"/>
  <c r="B46" i="188"/>
  <c r="B45" i="188"/>
  <c r="B44" i="188"/>
  <c r="B43" i="188"/>
  <c r="B42" i="188"/>
  <c r="B41" i="188"/>
  <c r="B40" i="188"/>
  <c r="B39" i="188"/>
  <c r="B38" i="188"/>
  <c r="B37" i="188"/>
  <c r="B36" i="188"/>
  <c r="B35" i="188"/>
  <c r="B34" i="188"/>
  <c r="B33" i="188"/>
  <c r="B32" i="188"/>
  <c r="B31" i="188"/>
  <c r="B30" i="188"/>
  <c r="B29" i="188"/>
  <c r="B28" i="188"/>
  <c r="B27" i="188"/>
  <c r="B26" i="188"/>
  <c r="B25" i="188"/>
  <c r="B24" i="188"/>
  <c r="B23" i="188"/>
  <c r="B22" i="188"/>
  <c r="B21" i="188"/>
  <c r="B20" i="188"/>
  <c r="B19" i="188"/>
  <c r="B18" i="188"/>
  <c r="B17" i="188"/>
  <c r="B16" i="188"/>
  <c r="B15" i="188"/>
  <c r="B14" i="188"/>
  <c r="B13" i="188"/>
  <c r="B12" i="188"/>
  <c r="B11" i="188"/>
  <c r="B10" i="188"/>
  <c r="B9" i="188"/>
  <c r="B8" i="188"/>
  <c r="B7" i="188"/>
  <c r="E16" i="91"/>
  <c r="E59" i="91"/>
  <c r="F52" i="91"/>
  <c r="D52" i="91" s="1"/>
  <c r="F59" i="91"/>
  <c r="H56" i="91"/>
  <c r="I48" i="91"/>
  <c r="H48" i="91"/>
  <c r="I45" i="91"/>
  <c r="H45" i="91"/>
  <c r="I42" i="91"/>
  <c r="H42" i="91"/>
  <c r="G42" i="91" s="1"/>
  <c r="D42" i="91" s="1"/>
  <c r="I35" i="91"/>
  <c r="H35" i="91"/>
  <c r="G35" i="91" s="1"/>
  <c r="D35" i="91" s="1"/>
  <c r="B19" i="178"/>
  <c r="B18" i="178" s="1"/>
  <c r="B11" i="178"/>
  <c r="B7" i="178"/>
  <c r="B44" i="86"/>
  <c r="B35" i="86"/>
  <c r="B28" i="86"/>
  <c r="B25" i="86"/>
  <c r="B16" i="86"/>
  <c r="B8" i="86"/>
  <c r="B7" i="86" s="1"/>
  <c r="B6" i="86" s="1"/>
  <c r="B47" i="64"/>
  <c r="B43" i="64"/>
  <c r="B40" i="64"/>
  <c r="B37" i="64"/>
  <c r="B31" i="64"/>
  <c r="B28" i="64"/>
  <c r="B16" i="64"/>
  <c r="B8" i="64"/>
  <c r="B7" i="64" s="1"/>
  <c r="B6" i="64" s="1"/>
  <c r="B16" i="14"/>
  <c r="B15" i="14"/>
  <c r="B12" i="14"/>
  <c r="B11" i="14"/>
  <c r="B8" i="14"/>
  <c r="B7" i="14"/>
  <c r="B7" i="32"/>
  <c r="B6" i="32"/>
  <c r="A31" i="64"/>
  <c r="B31" i="51"/>
  <c r="C31" i="51"/>
  <c r="L16" i="193"/>
  <c r="L15" i="193" s="1"/>
  <c r="L14" i="193" s="1"/>
  <c r="H15" i="193"/>
  <c r="H14" i="193" s="1"/>
  <c r="H11" i="193"/>
  <c r="H10" i="193" s="1"/>
  <c r="D16" i="14"/>
  <c r="D15" i="14"/>
  <c r="D12" i="14"/>
  <c r="D11" i="14" s="1"/>
  <c r="D8" i="14"/>
  <c r="D7" i="14"/>
  <c r="A16" i="14"/>
  <c r="A15" i="14"/>
  <c r="A12" i="14"/>
  <c r="A11" i="14"/>
  <c r="A8" i="14"/>
  <c r="A7" i="14" s="1"/>
  <c r="A6" i="14" s="1"/>
  <c r="D8" i="32"/>
  <c r="B16" i="32"/>
  <c r="B15" i="32"/>
  <c r="B13" i="32"/>
  <c r="A13" i="32"/>
  <c r="A11" i="32"/>
  <c r="A8" i="32"/>
  <c r="A7" i="32"/>
  <c r="A6" i="32"/>
  <c r="E22" i="73"/>
  <c r="E18" i="73"/>
  <c r="E37" i="73"/>
  <c r="G11" i="91"/>
  <c r="D11" i="91"/>
  <c r="J15" i="193"/>
  <c r="J14" i="193" s="1"/>
  <c r="I15" i="193"/>
  <c r="I14" i="193"/>
  <c r="I20" i="193"/>
  <c r="G15" i="193"/>
  <c r="G14" i="193" s="1"/>
  <c r="F15" i="193"/>
  <c r="F14" i="193" s="1"/>
  <c r="E15" i="193"/>
  <c r="E14" i="193" s="1"/>
  <c r="E9" i="193" s="1"/>
  <c r="E8" i="193" s="1"/>
  <c r="E7" i="193" s="1"/>
  <c r="E20" i="193" s="1"/>
  <c r="D15" i="193"/>
  <c r="D14" i="193" s="1"/>
  <c r="D9" i="193" s="1"/>
  <c r="D8" i="193" s="1"/>
  <c r="D7" i="193" s="1"/>
  <c r="D20" i="193" s="1"/>
  <c r="C15" i="193"/>
  <c r="C14" i="193"/>
  <c r="C9" i="193" s="1"/>
  <c r="C8" i="193" s="1"/>
  <c r="C7" i="193" s="1"/>
  <c r="C20" i="193" s="1"/>
  <c r="B15" i="193"/>
  <c r="B14" i="193"/>
  <c r="L12" i="193"/>
  <c r="L11" i="193" s="1"/>
  <c r="L10" i="193" s="1"/>
  <c r="K11" i="193"/>
  <c r="K10" i="193"/>
  <c r="K9" i="193" s="1"/>
  <c r="K8" i="193" s="1"/>
  <c r="K7" i="193" s="1"/>
  <c r="K20" i="193" s="1"/>
  <c r="J11" i="193"/>
  <c r="J10" i="193"/>
  <c r="J9" i="193"/>
  <c r="J8" i="193"/>
  <c r="J7" i="193"/>
  <c r="J20" i="193" s="1"/>
  <c r="I11" i="193"/>
  <c r="I10" i="193" s="1"/>
  <c r="I9" i="193" s="1"/>
  <c r="I8" i="193" s="1"/>
  <c r="I7" i="193" s="1"/>
  <c r="G11" i="193"/>
  <c r="G10" i="193" s="1"/>
  <c r="F11" i="193"/>
  <c r="F10" i="193"/>
  <c r="E11" i="193"/>
  <c r="E10" i="193"/>
  <c r="D11" i="193"/>
  <c r="D10" i="193"/>
  <c r="C11" i="193"/>
  <c r="C10" i="193"/>
  <c r="B11" i="193"/>
  <c r="B10" i="193"/>
  <c r="A16" i="86"/>
  <c r="D43" i="64"/>
  <c r="D37" i="64"/>
  <c r="D31" i="64"/>
  <c r="D28" i="64"/>
  <c r="D16" i="64"/>
  <c r="E30" i="51"/>
  <c r="D30" i="51"/>
  <c r="E26" i="51"/>
  <c r="E31" i="51"/>
  <c r="D26" i="51"/>
  <c r="D31" i="50"/>
  <c r="G12" i="91"/>
  <c r="D12" i="91"/>
  <c r="B13" i="69"/>
  <c r="F13" i="69" s="1"/>
  <c r="A16" i="175"/>
  <c r="D7" i="178"/>
  <c r="C12" i="69"/>
  <c r="E30" i="175"/>
  <c r="E29" i="175" s="1"/>
  <c r="E47" i="175" s="1"/>
  <c r="F9" i="175"/>
  <c r="B35" i="189"/>
  <c r="E14" i="73"/>
  <c r="E8" i="73"/>
  <c r="E7" i="73" s="1"/>
  <c r="E6" i="73" s="1"/>
  <c r="A15" i="178"/>
  <c r="A14" i="178"/>
  <c r="F16" i="69"/>
  <c r="F15" i="69"/>
  <c r="D14" i="69"/>
  <c r="D13" i="69"/>
  <c r="C14" i="69"/>
  <c r="C13" i="69"/>
  <c r="A34" i="175"/>
  <c r="B10" i="177"/>
  <c r="B8" i="177"/>
  <c r="G30" i="91"/>
  <c r="D30" i="91"/>
  <c r="G28" i="91"/>
  <c r="D28" i="91"/>
  <c r="G36" i="91"/>
  <c r="D36" i="91"/>
  <c r="E14" i="66"/>
  <c r="A43" i="64"/>
  <c r="A28" i="64"/>
  <c r="B10" i="189"/>
  <c r="B16" i="189"/>
  <c r="B18" i="189" s="1"/>
  <c r="B36" i="189" s="1"/>
  <c r="B38" i="189" s="1"/>
  <c r="G26" i="91"/>
  <c r="D26" i="91"/>
  <c r="G27" i="91"/>
  <c r="D27" i="91"/>
  <c r="B7" i="191"/>
  <c r="B6" i="191"/>
  <c r="B27" i="191"/>
  <c r="A23" i="175"/>
  <c r="G37" i="91"/>
  <c r="D37" i="91" s="1"/>
  <c r="B28" i="189"/>
  <c r="D19" i="178"/>
  <c r="D18" i="178"/>
  <c r="D30" i="175"/>
  <c r="C15" i="81"/>
  <c r="B14" i="81"/>
  <c r="C14" i="81" s="1"/>
  <c r="D11" i="32"/>
  <c r="F7" i="179"/>
  <c r="D11" i="178"/>
  <c r="D6" i="178" s="1"/>
  <c r="D26" i="178" s="1"/>
  <c r="G20" i="91"/>
  <c r="D20" i="91"/>
  <c r="F10" i="69"/>
  <c r="E16" i="66"/>
  <c r="E15" i="66"/>
  <c r="C13" i="66"/>
  <c r="C19" i="66"/>
  <c r="C18" i="66"/>
  <c r="C10" i="66"/>
  <c r="F12" i="175"/>
  <c r="E20" i="66"/>
  <c r="E11" i="66"/>
  <c r="D19" i="66"/>
  <c r="E19" i="66" s="1"/>
  <c r="B16" i="68" s="1"/>
  <c r="D18" i="66"/>
  <c r="D10" i="66"/>
  <c r="B19" i="66"/>
  <c r="B18" i="66"/>
  <c r="B10" i="66"/>
  <c r="E8" i="175"/>
  <c r="D8" i="175"/>
  <c r="F8" i="175"/>
  <c r="F39" i="175"/>
  <c r="A38" i="175"/>
  <c r="A37" i="175" s="1"/>
  <c r="F38" i="175"/>
  <c r="E34" i="175"/>
  <c r="F35" i="175"/>
  <c r="E23" i="175"/>
  <c r="E21" i="175"/>
  <c r="F21" i="175"/>
  <c r="E40" i="175"/>
  <c r="E37" i="175"/>
  <c r="A40" i="175"/>
  <c r="E14" i="175"/>
  <c r="E7" i="175" s="1"/>
  <c r="E28" i="175" s="1"/>
  <c r="D14" i="175"/>
  <c r="F14" i="175"/>
  <c r="A14" i="175"/>
  <c r="F36" i="175"/>
  <c r="F33" i="175"/>
  <c r="F11" i="175"/>
  <c r="F31" i="175"/>
  <c r="F13" i="175"/>
  <c r="F17" i="175"/>
  <c r="F24" i="175"/>
  <c r="F18" i="175"/>
  <c r="E16" i="175"/>
  <c r="F16" i="175" s="1"/>
  <c r="F20" i="175"/>
  <c r="F22" i="175"/>
  <c r="F19" i="175"/>
  <c r="A21" i="175"/>
  <c r="F10" i="175"/>
  <c r="D34" i="175"/>
  <c r="D29" i="175" s="1"/>
  <c r="F34" i="175"/>
  <c r="F32" i="175"/>
  <c r="F15" i="175"/>
  <c r="D16" i="175"/>
  <c r="D21" i="175"/>
  <c r="D23" i="175"/>
  <c r="F23" i="175"/>
  <c r="F11" i="69"/>
  <c r="F8" i="69"/>
  <c r="C11" i="81"/>
  <c r="B8" i="23"/>
  <c r="G10" i="91"/>
  <c r="D10" i="91"/>
  <c r="G14" i="91"/>
  <c r="D14" i="91"/>
  <c r="G15" i="91"/>
  <c r="D15" i="91"/>
  <c r="G17" i="91"/>
  <c r="D17" i="91"/>
  <c r="G21" i="91"/>
  <c r="D21" i="91"/>
  <c r="G22" i="91"/>
  <c r="D22" i="91"/>
  <c r="G25" i="91"/>
  <c r="D25" i="91" s="1"/>
  <c r="G29" i="91"/>
  <c r="D29" i="91" s="1"/>
  <c r="G39" i="91"/>
  <c r="D39" i="91" s="1"/>
  <c r="G40" i="91"/>
  <c r="D40" i="91"/>
  <c r="G41" i="91"/>
  <c r="D41" i="91" s="1"/>
  <c r="G43" i="91"/>
  <c r="D43" i="91"/>
  <c r="G44" i="91"/>
  <c r="D44" i="91"/>
  <c r="G46" i="91"/>
  <c r="D46" i="91"/>
  <c r="G50" i="91"/>
  <c r="D50" i="91"/>
  <c r="G51" i="91"/>
  <c r="D51" i="91"/>
  <c r="G52" i="91"/>
  <c r="G53" i="91"/>
  <c r="D53" i="91"/>
  <c r="G54" i="91"/>
  <c r="D54" i="91"/>
  <c r="G55" i="91"/>
  <c r="D55" i="91"/>
  <c r="G56" i="91"/>
  <c r="D56" i="91" s="1"/>
  <c r="D8" i="70"/>
  <c r="D7" i="70" s="1"/>
  <c r="D25" i="70" s="1"/>
  <c r="B9" i="70"/>
  <c r="B8" i="70"/>
  <c r="B7" i="70" s="1"/>
  <c r="B25" i="70" s="1"/>
  <c r="C9" i="70"/>
  <c r="C8" i="70"/>
  <c r="D10" i="70"/>
  <c r="B12" i="70"/>
  <c r="B11" i="70"/>
  <c r="C12" i="70"/>
  <c r="C11" i="70"/>
  <c r="C7" i="70"/>
  <c r="D13" i="70"/>
  <c r="D12" i="70"/>
  <c r="D11" i="70"/>
  <c r="B9" i="81"/>
  <c r="C9" i="81" s="1"/>
  <c r="E12" i="69"/>
  <c r="E14" i="69"/>
  <c r="E13" i="69"/>
  <c r="C11" i="68"/>
  <c r="C10" i="68"/>
  <c r="D11" i="68"/>
  <c r="D10" i="68"/>
  <c r="E11" i="68"/>
  <c r="E10" i="68"/>
  <c r="G11" i="68"/>
  <c r="G10" i="68" s="1"/>
  <c r="J11" i="68"/>
  <c r="J10" i="68" s="1"/>
  <c r="K11" i="68"/>
  <c r="C15" i="68"/>
  <c r="D15" i="68"/>
  <c r="E15" i="68"/>
  <c r="G15" i="68"/>
  <c r="J15" i="68"/>
  <c r="K15" i="68"/>
  <c r="K10" i="68"/>
  <c r="B11" i="67"/>
  <c r="B10" i="67"/>
  <c r="B9" i="67" s="1"/>
  <c r="C11" i="67"/>
  <c r="C10" i="67"/>
  <c r="C9" i="67"/>
  <c r="C31" i="67" s="1"/>
  <c r="D11" i="67"/>
  <c r="D10" i="67"/>
  <c r="H11" i="67"/>
  <c r="H10" i="67"/>
  <c r="H9" i="67"/>
  <c r="H31" i="67"/>
  <c r="I11" i="67"/>
  <c r="I10" i="67" s="1"/>
  <c r="I9" i="67" s="1"/>
  <c r="I31" i="67" s="1"/>
  <c r="J11" i="67"/>
  <c r="J10" i="67"/>
  <c r="K11" i="67"/>
  <c r="K10" i="67"/>
  <c r="K9" i="67" s="1"/>
  <c r="K31" i="67" s="1"/>
  <c r="B14" i="67"/>
  <c r="C14" i="67"/>
  <c r="D14" i="67"/>
  <c r="D9" i="67" s="1"/>
  <c r="D31" i="67" s="1"/>
  <c r="H14" i="67"/>
  <c r="I14" i="67"/>
  <c r="J14" i="67"/>
  <c r="J9" i="67" s="1"/>
  <c r="J31" i="67" s="1"/>
  <c r="K14" i="67"/>
  <c r="D8" i="86"/>
  <c r="D7" i="86" s="1"/>
  <c r="D6" i="86" s="1"/>
  <c r="A25" i="86"/>
  <c r="D25" i="86"/>
  <c r="A28" i="86"/>
  <c r="A7" i="86" s="1"/>
  <c r="D28" i="86"/>
  <c r="D35" i="86"/>
  <c r="A41" i="86"/>
  <c r="A44" i="86"/>
  <c r="D44" i="86"/>
  <c r="A48" i="86"/>
  <c r="B48" i="86"/>
  <c r="D48" i="86"/>
  <c r="D8" i="64"/>
  <c r="G18" i="91"/>
  <c r="D18" i="91"/>
  <c r="G19" i="91"/>
  <c r="D19" i="91"/>
  <c r="G38" i="91"/>
  <c r="D38" i="91"/>
  <c r="D40" i="64"/>
  <c r="A47" i="64"/>
  <c r="D47" i="64"/>
  <c r="D13" i="32"/>
  <c r="D7" i="32" s="1"/>
  <c r="D6" i="32" s="1"/>
  <c r="B8" i="9"/>
  <c r="G47" i="91"/>
  <c r="D47" i="91"/>
  <c r="G13" i="91"/>
  <c r="D13" i="91"/>
  <c r="G45" i="91"/>
  <c r="D45" i="91"/>
  <c r="D40" i="175"/>
  <c r="F40" i="175"/>
  <c r="D37" i="175"/>
  <c r="F37" i="175" s="1"/>
  <c r="F41" i="175"/>
  <c r="G9" i="91"/>
  <c r="D9" i="91" s="1"/>
  <c r="G23" i="91"/>
  <c r="D23" i="91" s="1"/>
  <c r="G57" i="91"/>
  <c r="D57" i="91"/>
  <c r="G49" i="91"/>
  <c r="D49" i="91"/>
  <c r="D13" i="66"/>
  <c r="G24" i="91"/>
  <c r="D24" i="91"/>
  <c r="B13" i="66"/>
  <c r="B9" i="66"/>
  <c r="B8" i="66"/>
  <c r="B8" i="81"/>
  <c r="C8" i="81" s="1"/>
  <c r="D31" i="51"/>
  <c r="C9" i="66"/>
  <c r="C8" i="66"/>
  <c r="C24" i="66"/>
  <c r="B6" i="14"/>
  <c r="D28" i="188"/>
  <c r="H28" i="188"/>
  <c r="I28" i="188"/>
  <c r="D41" i="188"/>
  <c r="H41" i="188" s="1"/>
  <c r="B6" i="178"/>
  <c r="B26" i="178"/>
  <c r="E13" i="66"/>
  <c r="B24" i="66"/>
  <c r="F29" i="175" l="1"/>
  <c r="D47" i="175"/>
  <c r="F47" i="175" s="1"/>
  <c r="D7" i="175"/>
  <c r="G8" i="91"/>
  <c r="H9" i="193"/>
  <c r="H8" i="193" s="1"/>
  <c r="H7" i="193" s="1"/>
  <c r="H20" i="193" s="1"/>
  <c r="G9" i="193"/>
  <c r="G8" i="193" s="1"/>
  <c r="G7" i="193" s="1"/>
  <c r="G20" i="193" s="1"/>
  <c r="F9" i="193"/>
  <c r="F8" i="193" s="1"/>
  <c r="F7" i="193" s="1"/>
  <c r="F20" i="193" s="1"/>
  <c r="B9" i="193"/>
  <c r="B8" i="193" s="1"/>
  <c r="B7" i="193" s="1"/>
  <c r="B20" i="193" s="1"/>
  <c r="D6" i="14"/>
  <c r="D7" i="188"/>
  <c r="G28" i="188" s="1"/>
  <c r="A6" i="86"/>
  <c r="M16" i="68"/>
  <c r="B15" i="68"/>
  <c r="F16" i="68"/>
  <c r="B31" i="67"/>
  <c r="E10" i="66"/>
  <c r="E11" i="67" s="1"/>
  <c r="D9" i="66"/>
  <c r="L9" i="193"/>
  <c r="L8" i="193" s="1"/>
  <c r="L7" i="193" s="1"/>
  <c r="L20" i="193" s="1"/>
  <c r="H36" i="188"/>
  <c r="I36" i="188" s="1"/>
  <c r="G36" i="188"/>
  <c r="H33" i="188"/>
  <c r="I33" i="188" s="1"/>
  <c r="A6" i="64"/>
  <c r="D7" i="64"/>
  <c r="D6" i="64" s="1"/>
  <c r="E18" i="66"/>
  <c r="G29" i="188"/>
  <c r="E7" i="188"/>
  <c r="E22" i="188"/>
  <c r="E13" i="188"/>
  <c r="E38" i="188"/>
  <c r="E19" i="188"/>
  <c r="F24" i="51"/>
  <c r="F26" i="51" s="1"/>
  <c r="E10" i="188"/>
  <c r="E25" i="188"/>
  <c r="E30" i="188"/>
  <c r="E9" i="188"/>
  <c r="E21" i="194"/>
  <c r="E25" i="194" s="1"/>
  <c r="H14" i="188"/>
  <c r="I14" i="188" s="1"/>
  <c r="F7" i="188"/>
  <c r="G42" i="188" s="1"/>
  <c r="F12" i="67"/>
  <c r="L12" i="67" s="1"/>
  <c r="G12" i="67"/>
  <c r="G48" i="91"/>
  <c r="D48" i="91" s="1"/>
  <c r="I59" i="91"/>
  <c r="E15" i="67"/>
  <c r="H21" i="188"/>
  <c r="I21" i="188" s="1"/>
  <c r="D29" i="50"/>
  <c r="E21" i="188"/>
  <c r="F47" i="188"/>
  <c r="B32" i="50"/>
  <c r="B34" i="50" s="1"/>
  <c r="D47" i="188"/>
  <c r="E33" i="188"/>
  <c r="D20" i="188"/>
  <c r="D32" i="188" s="1"/>
  <c r="F7" i="175"/>
  <c r="D28" i="175"/>
  <c r="F28" i="175" s="1"/>
  <c r="D8" i="91"/>
  <c r="H59" i="91"/>
  <c r="N13" i="68"/>
  <c r="O13" i="68"/>
  <c r="F30" i="175"/>
  <c r="H8" i="188"/>
  <c r="I8" i="188" s="1"/>
  <c r="D12" i="69"/>
  <c r="B28" i="50"/>
  <c r="G17" i="188" l="1"/>
  <c r="G20" i="188"/>
  <c r="G33" i="188"/>
  <c r="G47" i="188"/>
  <c r="E8" i="188"/>
  <c r="E36" i="188"/>
  <c r="E14" i="188"/>
  <c r="E15" i="188"/>
  <c r="E17" i="188"/>
  <c r="E18" i="188"/>
  <c r="E24" i="188"/>
  <c r="E31" i="188"/>
  <c r="E26" i="188"/>
  <c r="E27" i="188"/>
  <c r="E40" i="188"/>
  <c r="E39" i="188"/>
  <c r="E32" i="188"/>
  <c r="D48" i="188"/>
  <c r="D49" i="188" s="1"/>
  <c r="E31" i="50"/>
  <c r="E30" i="50"/>
  <c r="D28" i="50"/>
  <c r="D34" i="50" s="1"/>
  <c r="H47" i="188"/>
  <c r="I47" i="188" s="1"/>
  <c r="E47" i="188"/>
  <c r="E32" i="50"/>
  <c r="F15" i="67"/>
  <c r="L15" i="67" s="1"/>
  <c r="G15" i="67"/>
  <c r="E14" i="67"/>
  <c r="G18" i="188"/>
  <c r="G43" i="188"/>
  <c r="G7" i="188"/>
  <c r="G40" i="188"/>
  <c r="G9" i="188"/>
  <c r="G8" i="188"/>
  <c r="G22" i="188"/>
  <c r="G19" i="188"/>
  <c r="G10" i="188"/>
  <c r="G31" i="188"/>
  <c r="G39" i="188"/>
  <c r="G25" i="188"/>
  <c r="G15" i="188"/>
  <c r="G26" i="188"/>
  <c r="G30" i="188"/>
  <c r="F32" i="188"/>
  <c r="H32" i="188" s="1"/>
  <c r="I32" i="188" s="1"/>
  <c r="H7" i="188"/>
  <c r="I7" i="188" s="1"/>
  <c r="G27" i="188"/>
  <c r="G13" i="188"/>
  <c r="G21" i="188"/>
  <c r="G38" i="188"/>
  <c r="G14" i="188"/>
  <c r="P13" i="68"/>
  <c r="D8" i="66"/>
  <c r="E9" i="66"/>
  <c r="F11" i="67"/>
  <c r="M12" i="68"/>
  <c r="G11" i="67"/>
  <c r="E10" i="67"/>
  <c r="G59" i="91"/>
  <c r="D59" i="91" s="1"/>
  <c r="G24" i="188"/>
  <c r="F10" i="68"/>
  <c r="F11" i="68"/>
  <c r="F15" i="68"/>
  <c r="M15" i="68"/>
  <c r="E20" i="188"/>
  <c r="F28" i="51"/>
  <c r="F30" i="51" s="1"/>
  <c r="F31" i="51" s="1"/>
  <c r="H20" i="188"/>
  <c r="I20" i="188" s="1"/>
  <c r="N16" i="68"/>
  <c r="O16" i="68"/>
  <c r="P16" i="68" s="1"/>
  <c r="E9" i="67" l="1"/>
  <c r="F31" i="50"/>
  <c r="M11" i="68"/>
  <c r="F10" i="67"/>
  <c r="L10" i="67" s="1"/>
  <c r="L11" i="67"/>
  <c r="D24" i="66"/>
  <c r="E24" i="66" s="1"/>
  <c r="E8" i="66"/>
  <c r="O15" i="68"/>
  <c r="P15" i="68" s="1"/>
  <c r="N15" i="68"/>
  <c r="F14" i="67"/>
  <c r="L14" i="67" s="1"/>
  <c r="G32" i="188"/>
  <c r="F48" i="188"/>
  <c r="F49" i="188"/>
  <c r="H49" i="188" s="1"/>
  <c r="H48" i="188"/>
  <c r="G14" i="67" l="1"/>
  <c r="N11" i="68"/>
  <c r="M10" i="68"/>
  <c r="N10" i="68" s="1"/>
  <c r="G10" i="67"/>
  <c r="E31" i="67"/>
  <c r="F9" i="67"/>
  <c r="F31" i="67" l="1"/>
  <c r="L9" i="67"/>
  <c r="G9" i="67"/>
  <c r="G31" i="67" s="1"/>
  <c r="L31" i="67" l="1"/>
  <c r="M12" i="67"/>
  <c r="M15" i="67"/>
  <c r="M14" i="67" s="1"/>
  <c r="M11" i="67"/>
  <c r="M10" i="67"/>
  <c r="M9" i="67" l="1"/>
  <c r="M31" i="6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a17403</author>
  </authors>
  <commentList>
    <comment ref="C11" authorId="0" shapeId="0" xr:uid="{00000000-0006-0000-0C00-000001000000}">
      <text>
        <r>
          <rPr>
            <b/>
            <sz val="9"/>
            <color indexed="81"/>
            <rFont val="細明體"/>
            <family val="3"/>
            <charset val="136"/>
          </rPr>
          <t>含被保險人及中央主管機關應負擔</t>
        </r>
      </text>
    </comment>
  </commentList>
</comments>
</file>

<file path=xl/sharedStrings.xml><?xml version="1.0" encoding="utf-8"?>
<sst xmlns="http://schemas.openxmlformats.org/spreadsheetml/2006/main" count="1307" uniqueCount="970">
  <si>
    <t>　業務費用</t>
    <phoneticPr fontId="4" type="noConversion"/>
  </si>
  <si>
    <t>　　用人費用</t>
    <phoneticPr fontId="4" type="noConversion"/>
  </si>
  <si>
    <t>　　　正式員額薪資</t>
    <phoneticPr fontId="4" type="noConversion"/>
  </si>
  <si>
    <t>　　　獎金</t>
    <phoneticPr fontId="4" type="noConversion"/>
  </si>
  <si>
    <t>　　　福利費</t>
    <phoneticPr fontId="4" type="noConversion"/>
  </si>
  <si>
    <t>　　　提繳費</t>
    <phoneticPr fontId="4" type="noConversion"/>
  </si>
  <si>
    <t>　　服務費用</t>
    <phoneticPr fontId="4" type="noConversion"/>
  </si>
  <si>
    <t>　　　水電費</t>
    <phoneticPr fontId="4" type="noConversion"/>
  </si>
  <si>
    <t>　　　郵電費</t>
    <phoneticPr fontId="4" type="noConversion"/>
  </si>
  <si>
    <t>　　　旅運費</t>
    <phoneticPr fontId="4" type="noConversion"/>
  </si>
  <si>
    <t>　　　修理保養及保固費</t>
    <phoneticPr fontId="4" type="noConversion"/>
  </si>
  <si>
    <t>　　　保險費</t>
    <phoneticPr fontId="4" type="noConversion"/>
  </si>
  <si>
    <t>　　　專業服務費</t>
    <phoneticPr fontId="4" type="noConversion"/>
  </si>
  <si>
    <t>　　材料及用品費</t>
    <phoneticPr fontId="4" type="noConversion"/>
  </si>
  <si>
    <t>　　　使用材料費</t>
    <phoneticPr fontId="4" type="noConversion"/>
  </si>
  <si>
    <t>　　　用品消耗</t>
    <phoneticPr fontId="4" type="noConversion"/>
  </si>
  <si>
    <t>　　租金與利息</t>
    <phoneticPr fontId="4" type="noConversion"/>
  </si>
  <si>
    <t>　　　地租及水租</t>
    <phoneticPr fontId="4" type="noConversion"/>
  </si>
  <si>
    <t>　　　房租</t>
    <phoneticPr fontId="4" type="noConversion"/>
  </si>
  <si>
    <t>　　　機器租金</t>
    <phoneticPr fontId="4" type="noConversion"/>
  </si>
  <si>
    <t>　　　交通及運輸設備租金</t>
    <phoneticPr fontId="4" type="noConversion"/>
  </si>
  <si>
    <t>　　　什項設備租金</t>
    <phoneticPr fontId="4" type="noConversion"/>
  </si>
  <si>
    <t>　　折舊、折耗及攤銷</t>
    <phoneticPr fontId="4" type="noConversion"/>
  </si>
  <si>
    <t>　　　交通及運輸設備折舊</t>
    <phoneticPr fontId="4" type="noConversion"/>
  </si>
  <si>
    <t>　　　什項設備折舊</t>
    <phoneticPr fontId="4" type="noConversion"/>
  </si>
  <si>
    <t>　　　租賃資產及租賃權益改良
　　　折舊　</t>
    <phoneticPr fontId="4" type="noConversion"/>
  </si>
  <si>
    <t>　　　消費與行為稅</t>
    <phoneticPr fontId="4" type="noConversion"/>
  </si>
  <si>
    <t>　　　規費</t>
    <phoneticPr fontId="4" type="noConversion"/>
  </si>
  <si>
    <t>　　會費、捐助、補助、分攤、
　　救助(濟)與交流活動費</t>
    <phoneticPr fontId="4" type="noConversion"/>
  </si>
  <si>
    <t>　　其他</t>
    <phoneticPr fontId="4" type="noConversion"/>
  </si>
  <si>
    <t>　　　其他費用</t>
    <phoneticPr fontId="4" type="noConversion"/>
  </si>
  <si>
    <t>稅捐與規費(強制費)</t>
    <phoneticPr fontId="4" type="noConversion"/>
  </si>
  <si>
    <t>項　　　目</t>
    <phoneticPr fontId="3" type="noConversion"/>
  </si>
  <si>
    <t xml:space="preserve">      補貼(償)、獎勵、慰問與
      救助(濟)</t>
    <phoneticPr fontId="4" type="noConversion"/>
  </si>
  <si>
    <r>
      <t xml:space="preserve">        </t>
    </r>
    <r>
      <rPr>
        <sz val="12"/>
        <rFont val="標楷體"/>
        <family val="4"/>
        <charset val="136"/>
      </rPr>
      <t>專任人員</t>
    </r>
    <phoneticPr fontId="4" type="noConversion"/>
  </si>
  <si>
    <r>
      <t>　</t>
    </r>
    <r>
      <rPr>
        <sz val="12"/>
        <rFont val="Times New Roman"/>
        <family val="1"/>
      </rPr>
      <t xml:space="preserve">        </t>
    </r>
    <r>
      <rPr>
        <sz val="12"/>
        <rFont val="標楷體"/>
        <family val="4"/>
        <charset val="136"/>
      </rPr>
      <t>職員</t>
    </r>
    <phoneticPr fontId="4" type="noConversion"/>
  </si>
  <si>
    <t>　機械及設備</t>
    <phoneticPr fontId="4" type="noConversion"/>
  </si>
  <si>
    <t>　交通及運輸設備</t>
    <phoneticPr fontId="4" type="noConversion"/>
  </si>
  <si>
    <t>　什項設備</t>
    <phoneticPr fontId="4" type="noConversion"/>
  </si>
  <si>
    <t>　租賃權益改良</t>
    <phoneticPr fontId="4" type="noConversion"/>
  </si>
  <si>
    <t>無形資產</t>
    <phoneticPr fontId="4" type="noConversion"/>
  </si>
  <si>
    <t>　無形資產</t>
    <phoneticPr fontId="4" type="noConversion"/>
  </si>
  <si>
    <t xml:space="preserve">  資本公積</t>
    <phoneticPr fontId="4" type="noConversion"/>
  </si>
  <si>
    <r>
      <t>衛</t>
    </r>
    <r>
      <rPr>
        <u/>
        <sz val="16"/>
        <rFont val="Times New Roman"/>
        <family val="1"/>
      </rPr>
      <t xml:space="preserve">  </t>
    </r>
    <r>
      <rPr>
        <u/>
        <sz val="16"/>
        <rFont val="標楷體"/>
        <family val="4"/>
        <charset val="136"/>
      </rPr>
      <t>生</t>
    </r>
    <r>
      <rPr>
        <u/>
        <sz val="16"/>
        <rFont val="Times New Roman"/>
        <family val="1"/>
      </rPr>
      <t xml:space="preserve">  </t>
    </r>
    <r>
      <rPr>
        <u/>
        <sz val="16"/>
        <rFont val="標楷體"/>
        <family val="4"/>
        <charset val="136"/>
      </rPr>
      <t>福</t>
    </r>
    <r>
      <rPr>
        <u/>
        <sz val="16"/>
        <rFont val="Times New Roman"/>
        <family val="1"/>
      </rPr>
      <t xml:space="preserve">  </t>
    </r>
    <r>
      <rPr>
        <u/>
        <sz val="16"/>
        <rFont val="標楷體"/>
        <family val="4"/>
        <charset val="136"/>
      </rPr>
      <t>利</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主</t>
    </r>
    <r>
      <rPr>
        <u/>
        <sz val="16"/>
        <rFont val="Times New Roman"/>
        <family val="1"/>
      </rPr>
      <t xml:space="preserve">  </t>
    </r>
    <r>
      <rPr>
        <u/>
        <sz val="16"/>
        <rFont val="標楷體"/>
        <family val="4"/>
        <charset val="136"/>
      </rPr>
      <t>管</t>
    </r>
    <phoneticPr fontId="4" type="noConversion"/>
  </si>
  <si>
    <t>　　　分擔</t>
    <phoneticPr fontId="4" type="noConversion"/>
  </si>
  <si>
    <t>本年度預算數</t>
    <phoneticPr fontId="4" type="noConversion"/>
  </si>
  <si>
    <t>　　　退休及卹償金</t>
    <phoneticPr fontId="4" type="noConversion"/>
  </si>
  <si>
    <t>　　　一般服務費</t>
    <phoneticPr fontId="4" type="noConversion"/>
  </si>
  <si>
    <t>　兌換短絀</t>
    <phoneticPr fontId="4" type="noConversion"/>
  </si>
  <si>
    <t>　　短絀、賠償與保險給付</t>
    <phoneticPr fontId="4" type="noConversion"/>
  </si>
  <si>
    <t>　　　各項短絀</t>
    <phoneticPr fontId="4" type="noConversion"/>
  </si>
  <si>
    <t>　流動金融負債</t>
    <phoneticPr fontId="4" type="noConversion"/>
  </si>
  <si>
    <t>勞動基金運用局</t>
    <phoneticPr fontId="4" type="noConversion"/>
  </si>
  <si>
    <t>1.</t>
    <phoneticPr fontId="4" type="noConversion"/>
  </si>
  <si>
    <t>2.</t>
    <phoneticPr fontId="4" type="noConversion"/>
  </si>
  <si>
    <t>3.</t>
    <phoneticPr fontId="4" type="noConversion"/>
  </si>
  <si>
    <t>4.</t>
    <phoneticPr fontId="4" type="noConversion"/>
  </si>
  <si>
    <t>勞工保險局</t>
    <phoneticPr fontId="4" type="noConversion"/>
  </si>
  <si>
    <r>
      <rPr>
        <u/>
        <sz val="16"/>
        <rFont val="標楷體"/>
        <family val="4"/>
        <charset val="136"/>
      </rPr>
      <t>衛</t>
    </r>
    <r>
      <rPr>
        <u/>
        <sz val="16"/>
        <rFont val="Times New Roman"/>
        <family val="1"/>
      </rPr>
      <t xml:space="preserve">  </t>
    </r>
    <r>
      <rPr>
        <u/>
        <sz val="16"/>
        <rFont val="標楷體"/>
        <family val="4"/>
        <charset val="136"/>
      </rPr>
      <t>生</t>
    </r>
    <r>
      <rPr>
        <u/>
        <sz val="16"/>
        <rFont val="Times New Roman"/>
        <family val="1"/>
      </rPr>
      <t xml:space="preserve">  </t>
    </r>
    <r>
      <rPr>
        <u/>
        <sz val="16"/>
        <rFont val="標楷體"/>
        <family val="4"/>
        <charset val="136"/>
      </rPr>
      <t>福</t>
    </r>
    <r>
      <rPr>
        <u/>
        <sz val="16"/>
        <rFont val="Times New Roman"/>
        <family val="1"/>
      </rPr>
      <t xml:space="preserve">  </t>
    </r>
    <r>
      <rPr>
        <u/>
        <sz val="16"/>
        <rFont val="標楷體"/>
        <family val="4"/>
        <charset val="136"/>
      </rPr>
      <t>利</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主</t>
    </r>
    <r>
      <rPr>
        <u/>
        <sz val="16"/>
        <rFont val="Times New Roman"/>
        <family val="1"/>
      </rPr>
      <t xml:space="preserve">  </t>
    </r>
    <r>
      <rPr>
        <u/>
        <sz val="16"/>
        <rFont val="標楷體"/>
        <family val="4"/>
        <charset val="136"/>
      </rPr>
      <t>管</t>
    </r>
    <phoneticPr fontId="4" type="noConversion"/>
  </si>
  <si>
    <r>
      <rPr>
        <u/>
        <sz val="16"/>
        <rFont val="標楷體"/>
        <family val="4"/>
        <charset val="136"/>
      </rPr>
      <t>國</t>
    </r>
    <r>
      <rPr>
        <u/>
        <sz val="16"/>
        <rFont val="Times New Roman"/>
        <family val="1"/>
      </rPr>
      <t xml:space="preserve">  </t>
    </r>
    <r>
      <rPr>
        <u/>
        <sz val="16"/>
        <rFont val="標楷體"/>
        <family val="4"/>
        <charset val="136"/>
      </rPr>
      <t>民</t>
    </r>
    <r>
      <rPr>
        <u/>
        <sz val="16"/>
        <rFont val="Times New Roman"/>
        <family val="1"/>
      </rPr>
      <t xml:space="preserve">  </t>
    </r>
    <r>
      <rPr>
        <u/>
        <sz val="16"/>
        <rFont val="標楷體"/>
        <family val="4"/>
        <charset val="136"/>
      </rPr>
      <t>年</t>
    </r>
    <r>
      <rPr>
        <u/>
        <sz val="16"/>
        <rFont val="Times New Roman"/>
        <family val="1"/>
      </rPr>
      <t xml:space="preserve">  </t>
    </r>
    <r>
      <rPr>
        <u/>
        <sz val="16"/>
        <rFont val="標楷體"/>
        <family val="4"/>
        <charset val="136"/>
      </rPr>
      <t>金</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4" type="noConversion"/>
  </si>
  <si>
    <r>
      <rPr>
        <b/>
        <sz val="12"/>
        <rFont val="標楷體"/>
        <family val="4"/>
        <charset val="136"/>
      </rPr>
      <t>合</t>
    </r>
    <r>
      <rPr>
        <b/>
        <sz val="12"/>
        <rFont val="Times New Roman"/>
        <family val="1"/>
      </rPr>
      <t xml:space="preserve">        </t>
    </r>
    <r>
      <rPr>
        <b/>
        <sz val="12"/>
        <rFont val="標楷體"/>
        <family val="4"/>
        <charset val="136"/>
      </rPr>
      <t>計</t>
    </r>
    <phoneticPr fontId="26" type="noConversion"/>
  </si>
  <si>
    <r>
      <t>衛</t>
    </r>
    <r>
      <rPr>
        <u/>
        <sz val="16"/>
        <rFont val="Times New Roman"/>
        <family val="1"/>
      </rPr>
      <t xml:space="preserve">  </t>
    </r>
    <r>
      <rPr>
        <u/>
        <sz val="16"/>
        <rFont val="標楷體"/>
        <family val="4"/>
        <charset val="136"/>
      </rPr>
      <t>生</t>
    </r>
    <r>
      <rPr>
        <u/>
        <sz val="16"/>
        <rFont val="Times New Roman"/>
        <family val="1"/>
      </rPr>
      <t xml:space="preserve">  </t>
    </r>
    <r>
      <rPr>
        <u/>
        <sz val="16"/>
        <rFont val="標楷體"/>
        <family val="4"/>
        <charset val="136"/>
      </rPr>
      <t>福</t>
    </r>
    <r>
      <rPr>
        <u/>
        <sz val="16"/>
        <rFont val="Times New Roman"/>
        <family val="1"/>
      </rPr>
      <t xml:space="preserve">  </t>
    </r>
    <r>
      <rPr>
        <u/>
        <sz val="16"/>
        <rFont val="標楷體"/>
        <family val="4"/>
        <charset val="136"/>
      </rPr>
      <t>利</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主</t>
    </r>
    <r>
      <rPr>
        <u/>
        <sz val="16"/>
        <rFont val="Times New Roman"/>
        <family val="1"/>
      </rPr>
      <t xml:space="preserve">  </t>
    </r>
    <r>
      <rPr>
        <u/>
        <sz val="16"/>
        <rFont val="標楷體"/>
        <family val="4"/>
        <charset val="136"/>
      </rPr>
      <t>管</t>
    </r>
    <phoneticPr fontId="4" type="noConversion"/>
  </si>
  <si>
    <r>
      <t>國</t>
    </r>
    <r>
      <rPr>
        <u/>
        <sz val="16"/>
        <rFont val="Times New Roman"/>
        <family val="1"/>
      </rPr>
      <t xml:space="preserve">  </t>
    </r>
    <r>
      <rPr>
        <u/>
        <sz val="16"/>
        <rFont val="標楷體"/>
        <family val="4"/>
        <charset val="136"/>
      </rPr>
      <t>民</t>
    </r>
    <r>
      <rPr>
        <u/>
        <sz val="16"/>
        <rFont val="Times New Roman"/>
        <family val="1"/>
      </rPr>
      <t xml:space="preserve">  </t>
    </r>
    <r>
      <rPr>
        <u/>
        <sz val="16"/>
        <rFont val="標楷體"/>
        <family val="4"/>
        <charset val="136"/>
      </rPr>
      <t>年</t>
    </r>
    <r>
      <rPr>
        <u/>
        <sz val="16"/>
        <rFont val="Times New Roman"/>
        <family val="1"/>
      </rPr>
      <t xml:space="preserve">  </t>
    </r>
    <r>
      <rPr>
        <u/>
        <sz val="16"/>
        <rFont val="標楷體"/>
        <family val="4"/>
        <charset val="136"/>
      </rPr>
      <t>金</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4" type="noConversion"/>
  </si>
  <si>
    <t>其他業務收入明細表</t>
    <phoneticPr fontId="4" type="noConversion"/>
  </si>
  <si>
    <t>科目及業務項目</t>
    <phoneticPr fontId="4" type="noConversion"/>
  </si>
  <si>
    <t>預算數</t>
    <phoneticPr fontId="4" type="noConversion"/>
  </si>
  <si>
    <t>　複檢費用</t>
    <phoneticPr fontId="4" type="noConversion"/>
  </si>
  <si>
    <t>上年度最高</t>
    <phoneticPr fontId="4" type="noConversion"/>
  </si>
  <si>
    <r>
      <t>本年度增減</t>
    </r>
    <r>
      <rPr>
        <sz val="12"/>
        <rFont val="Times New Roman"/>
        <family val="1"/>
      </rPr>
      <t>(-)</t>
    </r>
    <r>
      <rPr>
        <sz val="12"/>
        <rFont val="標楷體"/>
        <family val="4"/>
        <charset val="136"/>
      </rPr>
      <t>數</t>
    </r>
    <phoneticPr fontId="4" type="noConversion"/>
  </si>
  <si>
    <t>本年度最高</t>
    <phoneticPr fontId="4" type="noConversion"/>
  </si>
  <si>
    <t>可進用員額數</t>
    <phoneticPr fontId="4" type="noConversion"/>
  </si>
  <si>
    <t>總　　計</t>
    <phoneticPr fontId="4" type="noConversion"/>
  </si>
  <si>
    <r>
      <t>衛</t>
    </r>
    <r>
      <rPr>
        <u/>
        <sz val="16"/>
        <rFont val="Times New Roman"/>
        <family val="1"/>
      </rPr>
      <t xml:space="preserve">  </t>
    </r>
    <r>
      <rPr>
        <u/>
        <sz val="16"/>
        <rFont val="標楷體"/>
        <family val="4"/>
        <charset val="136"/>
      </rPr>
      <t>生</t>
    </r>
    <r>
      <rPr>
        <u/>
        <sz val="16"/>
        <rFont val="Times New Roman"/>
        <family val="1"/>
      </rPr>
      <t xml:space="preserve">  </t>
    </r>
    <r>
      <rPr>
        <u/>
        <sz val="16"/>
        <rFont val="標楷體"/>
        <family val="4"/>
        <charset val="136"/>
      </rPr>
      <t>福</t>
    </r>
    <r>
      <rPr>
        <u/>
        <sz val="16"/>
        <rFont val="Times New Roman"/>
        <family val="1"/>
      </rPr>
      <t xml:space="preserve">  </t>
    </r>
    <r>
      <rPr>
        <u/>
        <sz val="16"/>
        <rFont val="標楷體"/>
        <family val="4"/>
        <charset val="136"/>
      </rPr>
      <t>利</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主</t>
    </r>
    <r>
      <rPr>
        <u/>
        <sz val="16"/>
        <rFont val="Times New Roman"/>
        <family val="1"/>
      </rPr>
      <t xml:space="preserve">  </t>
    </r>
    <r>
      <rPr>
        <u/>
        <sz val="16"/>
        <rFont val="標楷體"/>
        <family val="4"/>
        <charset val="136"/>
      </rPr>
      <t>管</t>
    </r>
    <phoneticPr fontId="4" type="noConversion"/>
  </si>
  <si>
    <r>
      <t>國</t>
    </r>
    <r>
      <rPr>
        <u/>
        <sz val="16"/>
        <rFont val="Times New Roman"/>
        <family val="1"/>
      </rPr>
      <t xml:space="preserve">  </t>
    </r>
    <r>
      <rPr>
        <u/>
        <sz val="16"/>
        <rFont val="標楷體"/>
        <family val="4"/>
        <charset val="136"/>
      </rPr>
      <t>民</t>
    </r>
    <r>
      <rPr>
        <u/>
        <sz val="16"/>
        <rFont val="Times New Roman"/>
        <family val="1"/>
      </rPr>
      <t xml:space="preserve">  </t>
    </r>
    <r>
      <rPr>
        <u/>
        <sz val="16"/>
        <rFont val="標楷體"/>
        <family val="4"/>
        <charset val="136"/>
      </rPr>
      <t>年</t>
    </r>
    <r>
      <rPr>
        <u/>
        <sz val="16"/>
        <rFont val="Times New Roman"/>
        <family val="1"/>
      </rPr>
      <t xml:space="preserve">  </t>
    </r>
    <r>
      <rPr>
        <u/>
        <sz val="16"/>
        <rFont val="標楷體"/>
        <family val="4"/>
        <charset val="136"/>
      </rPr>
      <t>金</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4" type="noConversion"/>
  </si>
  <si>
    <t>單位</t>
    <phoneticPr fontId="53" type="noConversion"/>
  </si>
  <si>
    <t>增購部分</t>
    <phoneticPr fontId="26" type="noConversion"/>
  </si>
  <si>
    <t>汰舊換新部分</t>
    <phoneticPr fontId="26" type="noConversion"/>
  </si>
  <si>
    <t>說明</t>
    <phoneticPr fontId="26" type="noConversion"/>
  </si>
  <si>
    <t>數量</t>
    <phoneticPr fontId="53" type="noConversion"/>
  </si>
  <si>
    <t>金額</t>
    <phoneticPr fontId="53" type="noConversion"/>
  </si>
  <si>
    <t>小計</t>
    <phoneticPr fontId="4" type="noConversion"/>
  </si>
  <si>
    <t>租金與利息</t>
    <phoneticPr fontId="4" type="noConversion"/>
  </si>
  <si>
    <t>材料及用品費</t>
    <phoneticPr fontId="4" type="noConversion"/>
  </si>
  <si>
    <t>服務費用</t>
    <phoneticPr fontId="4" type="noConversion"/>
  </si>
  <si>
    <t>用人費用</t>
    <phoneticPr fontId="4" type="noConversion"/>
  </si>
  <si>
    <t>單位：新臺幣千元</t>
    <phoneticPr fontId="26" type="noConversion"/>
  </si>
  <si>
    <t>全部        計畫</t>
    <phoneticPr fontId="26" type="noConversion"/>
  </si>
  <si>
    <t>項      目</t>
    <phoneticPr fontId="3" type="noConversion"/>
  </si>
  <si>
    <t>　分擔</t>
    <phoneticPr fontId="4" type="noConversion"/>
  </si>
  <si>
    <t>會費、捐助、補助、分攤、救助(濟)與交流活動費</t>
    <phoneticPr fontId="4" type="noConversion"/>
  </si>
  <si>
    <r>
      <t>衛</t>
    </r>
    <r>
      <rPr>
        <u/>
        <sz val="16"/>
        <rFont val="Times New Roman"/>
        <family val="1"/>
      </rPr>
      <t xml:space="preserve">  </t>
    </r>
    <r>
      <rPr>
        <u/>
        <sz val="16"/>
        <rFont val="標楷體"/>
        <family val="4"/>
        <charset val="136"/>
      </rPr>
      <t>生</t>
    </r>
    <r>
      <rPr>
        <u/>
        <sz val="16"/>
        <rFont val="Times New Roman"/>
        <family val="1"/>
      </rPr>
      <t xml:space="preserve">  </t>
    </r>
    <r>
      <rPr>
        <u/>
        <sz val="16"/>
        <rFont val="標楷體"/>
        <family val="4"/>
        <charset val="136"/>
      </rPr>
      <t>福</t>
    </r>
    <r>
      <rPr>
        <u/>
        <sz val="16"/>
        <rFont val="Times New Roman"/>
        <family val="1"/>
      </rPr>
      <t xml:space="preserve">  </t>
    </r>
    <r>
      <rPr>
        <u/>
        <sz val="16"/>
        <rFont val="標楷體"/>
        <family val="4"/>
        <charset val="136"/>
      </rPr>
      <t>利</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主</t>
    </r>
    <r>
      <rPr>
        <u/>
        <sz val="16"/>
        <rFont val="Times New Roman"/>
        <family val="1"/>
      </rPr>
      <t xml:space="preserve">  </t>
    </r>
    <r>
      <rPr>
        <u/>
        <sz val="16"/>
        <rFont val="標楷體"/>
        <family val="4"/>
        <charset val="136"/>
      </rPr>
      <t>管</t>
    </r>
    <phoneticPr fontId="4" type="noConversion"/>
  </si>
  <si>
    <t>帳面價值</t>
    <phoneticPr fontId="26" type="noConversion"/>
  </si>
  <si>
    <t>殘餘價值</t>
    <phoneticPr fontId="26" type="noConversion"/>
  </si>
  <si>
    <t>未實現重估增值減少數</t>
    <phoneticPr fontId="26" type="noConversion"/>
  </si>
  <si>
    <t>淨額</t>
    <phoneticPr fontId="26" type="noConversion"/>
  </si>
  <si>
    <t>合計</t>
    <phoneticPr fontId="26" type="noConversion"/>
  </si>
  <si>
    <t>報廢損失</t>
    <phoneticPr fontId="26" type="noConversion"/>
  </si>
  <si>
    <t>投融資業務收入</t>
    <phoneticPr fontId="4" type="noConversion"/>
  </si>
  <si>
    <t>支出：</t>
    <phoneticPr fontId="4" type="noConversion"/>
  </si>
  <si>
    <t>投融資業務成本</t>
    <phoneticPr fontId="4" type="noConversion"/>
  </si>
  <si>
    <t xml:space="preserve">    分年性項目</t>
    <phoneticPr fontId="26" type="noConversion"/>
  </si>
  <si>
    <t>　  機械及設備</t>
    <phoneticPr fontId="26" type="noConversion"/>
  </si>
  <si>
    <t xml:space="preserve">    交通及運輸設備</t>
    <phoneticPr fontId="26" type="noConversion"/>
  </si>
  <si>
    <t xml:space="preserve">    什項設備</t>
    <phoneticPr fontId="26" type="noConversion"/>
  </si>
  <si>
    <t>預算數</t>
    <phoneticPr fontId="26" type="noConversion"/>
  </si>
  <si>
    <t>本　　年　　度</t>
    <phoneticPr fontId="26" type="noConversion"/>
  </si>
  <si>
    <t>自有資金</t>
    <phoneticPr fontId="26" type="noConversion"/>
  </si>
  <si>
    <t>外借資金</t>
    <phoneticPr fontId="26" type="noConversion"/>
  </si>
  <si>
    <t>金　　額</t>
    <phoneticPr fontId="26" type="noConversion"/>
  </si>
  <si>
    <t>營運資金</t>
    <phoneticPr fontId="26" type="noConversion"/>
  </si>
  <si>
    <t>出售不適
用 資 產</t>
    <phoneticPr fontId="26" type="noConversion"/>
  </si>
  <si>
    <t>其      他</t>
    <phoneticPr fontId="26" type="noConversion"/>
  </si>
  <si>
    <t>一般建築及設備計畫</t>
    <phoneticPr fontId="26" type="noConversion"/>
  </si>
  <si>
    <t>業務支出部分：</t>
    <phoneticPr fontId="4" type="noConversion"/>
  </si>
  <si>
    <t>員工人數彙計表</t>
    <phoneticPr fontId="4" type="noConversion"/>
  </si>
  <si>
    <t>科　　　　目</t>
    <phoneticPr fontId="4" type="noConversion"/>
  </si>
  <si>
    <t>說　　　　明</t>
    <phoneticPr fontId="4" type="noConversion"/>
  </si>
  <si>
    <t>項　　　目</t>
    <phoneticPr fontId="3" type="noConversion"/>
  </si>
  <si>
    <t>自有資金</t>
    <phoneticPr fontId="26" type="noConversion"/>
  </si>
  <si>
    <t>外借資金</t>
    <phoneticPr fontId="26" type="noConversion"/>
  </si>
  <si>
    <r>
      <t>合</t>
    </r>
    <r>
      <rPr>
        <sz val="12"/>
        <rFont val="Times New Roman"/>
        <family val="1"/>
      </rPr>
      <t xml:space="preserve">        </t>
    </r>
    <r>
      <rPr>
        <sz val="12"/>
        <rFont val="標楷體"/>
        <family val="4"/>
        <charset val="136"/>
      </rPr>
      <t>計</t>
    </r>
    <phoneticPr fontId="26" type="noConversion"/>
  </si>
  <si>
    <r>
      <t>營</t>
    </r>
    <r>
      <rPr>
        <sz val="12"/>
        <rFont val="Times New Roman"/>
        <family val="1"/>
      </rPr>
      <t xml:space="preserve"> </t>
    </r>
    <r>
      <rPr>
        <sz val="12"/>
        <rFont val="標楷體"/>
        <family val="4"/>
        <charset val="136"/>
      </rPr>
      <t>運</t>
    </r>
    <r>
      <rPr>
        <sz val="12"/>
        <rFont val="Times New Roman"/>
        <family val="1"/>
      </rPr>
      <t xml:space="preserve"> </t>
    </r>
    <r>
      <rPr>
        <sz val="12"/>
        <rFont val="標楷體"/>
        <family val="4"/>
        <charset val="136"/>
      </rPr>
      <t>資</t>
    </r>
    <r>
      <rPr>
        <sz val="12"/>
        <rFont val="Times New Roman"/>
        <family val="1"/>
      </rPr>
      <t xml:space="preserve"> </t>
    </r>
    <r>
      <rPr>
        <sz val="12"/>
        <rFont val="標楷體"/>
        <family val="4"/>
        <charset val="136"/>
      </rPr>
      <t>金</t>
    </r>
    <phoneticPr fontId="26" type="noConversion"/>
  </si>
  <si>
    <t>出售不適用資產</t>
    <phoneticPr fontId="26" type="noConversion"/>
  </si>
  <si>
    <r>
      <t>其</t>
    </r>
    <r>
      <rPr>
        <sz val="12"/>
        <rFont val="Times New Roman"/>
        <family val="1"/>
      </rPr>
      <t xml:space="preserve">  </t>
    </r>
    <r>
      <rPr>
        <sz val="12"/>
        <rFont val="標楷體"/>
        <family val="4"/>
        <charset val="136"/>
      </rPr>
      <t>　他</t>
    </r>
    <phoneticPr fontId="26" type="noConversion"/>
  </si>
  <si>
    <r>
      <t>小</t>
    </r>
    <r>
      <rPr>
        <sz val="12"/>
        <rFont val="Times New Roman"/>
        <family val="1"/>
      </rPr>
      <t xml:space="preserve">        </t>
    </r>
    <r>
      <rPr>
        <sz val="12"/>
        <rFont val="標楷體"/>
        <family val="4"/>
        <charset val="136"/>
      </rPr>
      <t>計</t>
    </r>
    <phoneticPr fontId="26" type="noConversion"/>
  </si>
  <si>
    <r>
      <t>國</t>
    </r>
    <r>
      <rPr>
        <sz val="12"/>
        <rFont val="Times New Roman"/>
        <family val="1"/>
      </rPr>
      <t xml:space="preserve"> </t>
    </r>
    <r>
      <rPr>
        <sz val="12"/>
        <rFont val="標楷體"/>
        <family val="4"/>
        <charset val="136"/>
      </rPr>
      <t>內</t>
    </r>
    <r>
      <rPr>
        <sz val="12"/>
        <rFont val="Times New Roman"/>
        <family val="1"/>
      </rPr>
      <t xml:space="preserve"> </t>
    </r>
    <r>
      <rPr>
        <sz val="12"/>
        <rFont val="標楷體"/>
        <family val="4"/>
        <charset val="136"/>
      </rPr>
      <t>借</t>
    </r>
    <r>
      <rPr>
        <sz val="12"/>
        <rFont val="Times New Roman"/>
        <family val="1"/>
      </rPr>
      <t xml:space="preserve"> </t>
    </r>
    <r>
      <rPr>
        <sz val="12"/>
        <rFont val="標楷體"/>
        <family val="4"/>
        <charset val="136"/>
      </rPr>
      <t>款</t>
    </r>
    <phoneticPr fontId="26" type="noConversion"/>
  </si>
  <si>
    <r>
      <t>國</t>
    </r>
    <r>
      <rPr>
        <sz val="12"/>
        <rFont val="Times New Roman"/>
        <family val="1"/>
      </rPr>
      <t xml:space="preserve"> </t>
    </r>
    <r>
      <rPr>
        <sz val="12"/>
        <rFont val="標楷體"/>
        <family val="4"/>
        <charset val="136"/>
      </rPr>
      <t>外</t>
    </r>
    <r>
      <rPr>
        <sz val="12"/>
        <rFont val="Times New Roman"/>
        <family val="1"/>
      </rPr>
      <t xml:space="preserve"> </t>
    </r>
    <r>
      <rPr>
        <sz val="12"/>
        <rFont val="標楷體"/>
        <family val="4"/>
        <charset val="136"/>
      </rPr>
      <t>借</t>
    </r>
    <r>
      <rPr>
        <sz val="12"/>
        <rFont val="Times New Roman"/>
        <family val="1"/>
      </rPr>
      <t xml:space="preserve"> </t>
    </r>
    <r>
      <rPr>
        <sz val="12"/>
        <rFont val="標楷體"/>
        <family val="4"/>
        <charset val="136"/>
      </rPr>
      <t>款</t>
    </r>
    <phoneticPr fontId="26" type="noConversion"/>
  </si>
  <si>
    <r>
      <t>金</t>
    </r>
    <r>
      <rPr>
        <sz val="12"/>
        <rFont val="Times New Roman"/>
        <family val="1"/>
      </rPr>
      <t xml:space="preserve">    </t>
    </r>
    <r>
      <rPr>
        <sz val="12"/>
        <rFont val="標楷體"/>
        <family val="4"/>
        <charset val="136"/>
      </rPr>
      <t>額</t>
    </r>
    <phoneticPr fontId="26" type="noConversion"/>
  </si>
  <si>
    <t>％</t>
    <phoneticPr fontId="26" type="noConversion"/>
  </si>
  <si>
    <t>營運資金</t>
    <phoneticPr fontId="26" type="noConversion"/>
  </si>
  <si>
    <t>增資</t>
    <phoneticPr fontId="26" type="noConversion"/>
  </si>
  <si>
    <t>其他</t>
    <phoneticPr fontId="26" type="noConversion"/>
  </si>
  <si>
    <r>
      <t>金</t>
    </r>
    <r>
      <rPr>
        <sz val="12"/>
        <rFont val="Times New Roman"/>
        <family val="1"/>
      </rPr>
      <t xml:space="preserve">   </t>
    </r>
    <r>
      <rPr>
        <sz val="12"/>
        <rFont val="標楷體"/>
        <family val="4"/>
        <charset val="136"/>
      </rPr>
      <t>額</t>
    </r>
    <phoneticPr fontId="26" type="noConversion"/>
  </si>
  <si>
    <t>國外借款</t>
    <phoneticPr fontId="26" type="noConversion"/>
  </si>
  <si>
    <t>合　　　　　計</t>
    <phoneticPr fontId="26" type="noConversion"/>
  </si>
  <si>
    <t>2.</t>
  </si>
  <si>
    <t>預算數</t>
  </si>
  <si>
    <t>說明</t>
    <phoneticPr fontId="4" type="noConversion"/>
  </si>
  <si>
    <t>　一般服務費</t>
    <phoneticPr fontId="4" type="noConversion"/>
  </si>
  <si>
    <t>　正式員額薪資</t>
    <phoneticPr fontId="4" type="noConversion"/>
  </si>
  <si>
    <t>　獎金</t>
    <phoneticPr fontId="4" type="noConversion"/>
  </si>
  <si>
    <t>　退休及卹償金</t>
    <phoneticPr fontId="4" type="noConversion"/>
  </si>
  <si>
    <t xml:space="preserve">  福利費</t>
    <phoneticPr fontId="4" type="noConversion"/>
  </si>
  <si>
    <t>　提繳費</t>
    <phoneticPr fontId="4" type="noConversion"/>
  </si>
  <si>
    <t>　水電費</t>
    <phoneticPr fontId="4" type="noConversion"/>
  </si>
  <si>
    <t>　郵電費</t>
    <phoneticPr fontId="4" type="noConversion"/>
  </si>
  <si>
    <t>　旅運費</t>
    <phoneticPr fontId="4" type="noConversion"/>
  </si>
  <si>
    <t>　修理保養及保固費</t>
    <phoneticPr fontId="4" type="noConversion"/>
  </si>
  <si>
    <t>　保險費</t>
    <phoneticPr fontId="4" type="noConversion"/>
  </si>
  <si>
    <t>　專業服務費</t>
    <phoneticPr fontId="4" type="noConversion"/>
  </si>
  <si>
    <t>　使用材料費</t>
    <phoneticPr fontId="4" type="noConversion"/>
  </si>
  <si>
    <t>　用品消耗</t>
    <phoneticPr fontId="4" type="noConversion"/>
  </si>
  <si>
    <t>　地租及水租</t>
    <phoneticPr fontId="4" type="noConversion"/>
  </si>
  <si>
    <t>　機器租金</t>
    <phoneticPr fontId="4" type="noConversion"/>
  </si>
  <si>
    <t>　交通及運輸設備租金</t>
    <phoneticPr fontId="4" type="noConversion"/>
  </si>
  <si>
    <t>折舊、折耗及攤銷</t>
    <phoneticPr fontId="4" type="noConversion"/>
  </si>
  <si>
    <t>　消費與行為稅</t>
    <phoneticPr fontId="4" type="noConversion"/>
  </si>
  <si>
    <t>短絀、賠償與保險給付</t>
    <phoneticPr fontId="4" type="noConversion"/>
  </si>
  <si>
    <t>　各項短絀</t>
    <phoneticPr fontId="4" type="noConversion"/>
  </si>
  <si>
    <t>　提存</t>
    <phoneticPr fontId="4" type="noConversion"/>
  </si>
  <si>
    <t>　其他費用</t>
    <phoneticPr fontId="4" type="noConversion"/>
  </si>
  <si>
    <t>　　　捐助、補助與獎助</t>
    <phoneticPr fontId="4" type="noConversion"/>
  </si>
  <si>
    <t>　捐助、補助與獎助</t>
    <phoneticPr fontId="4" type="noConversion"/>
  </si>
  <si>
    <t>費用</t>
    <phoneticPr fontId="56" type="noConversion"/>
  </si>
  <si>
    <t>費用合計</t>
    <phoneticPr fontId="56" type="noConversion"/>
  </si>
  <si>
    <t>單位</t>
  </si>
  <si>
    <t>數　　量</t>
  </si>
  <si>
    <t>說　　　明</t>
  </si>
  <si>
    <t>本年度預算數</t>
  </si>
  <si>
    <t>保險給付</t>
  </si>
  <si>
    <r>
      <t>年</t>
    </r>
    <r>
      <rPr>
        <sz val="12"/>
        <rFont val="Times New Roman"/>
        <family val="1"/>
      </rPr>
      <t xml:space="preserve"> </t>
    </r>
    <r>
      <rPr>
        <sz val="12"/>
        <rFont val="標楷體"/>
        <family val="4"/>
        <charset val="136"/>
      </rPr>
      <t>度</t>
    </r>
    <r>
      <rPr>
        <sz val="12"/>
        <rFont val="Times New Roman"/>
        <family val="1"/>
      </rPr>
      <t xml:space="preserve"> </t>
    </r>
    <r>
      <rPr>
        <sz val="12"/>
        <rFont val="標楷體"/>
        <family val="4"/>
        <charset val="136"/>
      </rPr>
      <t>及</t>
    </r>
    <r>
      <rPr>
        <sz val="12"/>
        <rFont val="Times New Roman"/>
        <family val="1"/>
      </rPr>
      <t xml:space="preserve"> </t>
    </r>
    <r>
      <rPr>
        <sz val="12"/>
        <rFont val="標楷體"/>
        <family val="4"/>
        <charset val="136"/>
      </rPr>
      <t>項</t>
    </r>
    <r>
      <rPr>
        <sz val="12"/>
        <rFont val="Times New Roman"/>
        <family val="1"/>
      </rPr>
      <t xml:space="preserve"> </t>
    </r>
    <r>
      <rPr>
        <sz val="12"/>
        <rFont val="標楷體"/>
        <family val="4"/>
        <charset val="136"/>
      </rPr>
      <t>目</t>
    </r>
  </si>
  <si>
    <t>前年度決算數</t>
  </si>
  <si>
    <t>科　　　目</t>
  </si>
  <si>
    <t>上年度預算數</t>
  </si>
  <si>
    <t>％</t>
  </si>
  <si>
    <t>-</t>
  </si>
  <si>
    <t>業務收入</t>
  </si>
  <si>
    <t>其他業務收入</t>
  </si>
  <si>
    <t>項目</t>
  </si>
  <si>
    <t>說明</t>
  </si>
  <si>
    <t>保險收入</t>
  </si>
  <si>
    <t>　保費收入</t>
  </si>
  <si>
    <t xml:space="preserve"> </t>
  </si>
  <si>
    <t>科目及業務計畫項目</t>
  </si>
  <si>
    <t>科　　目</t>
  </si>
  <si>
    <t>資　　　產</t>
  </si>
  <si>
    <t>合　　　計</t>
  </si>
  <si>
    <t>負　　　債</t>
  </si>
  <si>
    <t>其他負債</t>
  </si>
  <si>
    <t>淨　　　值</t>
  </si>
  <si>
    <t>基金</t>
  </si>
  <si>
    <t>科　　　　　　目</t>
  </si>
  <si>
    <t>金　額</t>
  </si>
  <si>
    <t>賸餘之部</t>
  </si>
  <si>
    <t>未分配賸餘</t>
  </si>
  <si>
    <t>保險成本</t>
    <phoneticPr fontId="4" type="noConversion"/>
  </si>
  <si>
    <r>
      <t>　</t>
    </r>
    <r>
      <rPr>
        <sz val="12"/>
        <rFont val="Times New Roman"/>
        <family val="1"/>
      </rPr>
      <t xml:space="preserve"> </t>
    </r>
  </si>
  <si>
    <r>
      <t>　　</t>
    </r>
    <r>
      <rPr>
        <sz val="12"/>
        <rFont val="Times New Roman"/>
        <family val="1"/>
      </rPr>
      <t xml:space="preserve"> </t>
    </r>
  </si>
  <si>
    <t>餘絀撥補預計表</t>
    <phoneticPr fontId="4" type="noConversion"/>
  </si>
  <si>
    <t>項目</t>
    <phoneticPr fontId="4" type="noConversion"/>
  </si>
  <si>
    <r>
      <t>國</t>
    </r>
    <r>
      <rPr>
        <u/>
        <sz val="16"/>
        <rFont val="Times New Roman"/>
        <family val="1"/>
      </rPr>
      <t xml:space="preserve">  </t>
    </r>
    <r>
      <rPr>
        <u/>
        <sz val="16"/>
        <rFont val="標楷體"/>
        <family val="4"/>
        <charset val="136"/>
      </rPr>
      <t>民</t>
    </r>
    <r>
      <rPr>
        <u/>
        <sz val="16"/>
        <rFont val="Times New Roman"/>
        <family val="1"/>
      </rPr>
      <t xml:space="preserve">  </t>
    </r>
    <r>
      <rPr>
        <u/>
        <sz val="16"/>
        <rFont val="標楷體"/>
        <family val="4"/>
        <charset val="136"/>
      </rPr>
      <t>年</t>
    </r>
    <r>
      <rPr>
        <u/>
        <sz val="16"/>
        <rFont val="Times New Roman"/>
        <family val="1"/>
      </rPr>
      <t xml:space="preserve">  </t>
    </r>
    <r>
      <rPr>
        <u/>
        <sz val="16"/>
        <rFont val="標楷體"/>
        <family val="4"/>
        <charset val="136"/>
      </rPr>
      <t>金</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4" type="noConversion"/>
  </si>
  <si>
    <t>保險成本明細表</t>
    <phoneticPr fontId="4" type="noConversion"/>
  </si>
  <si>
    <t xml:space="preserve">      其他準備提存</t>
    <phoneticPr fontId="4" type="noConversion"/>
  </si>
  <si>
    <t>其他資產</t>
    <phoneticPr fontId="4" type="noConversion"/>
  </si>
  <si>
    <t>流動負債</t>
    <phoneticPr fontId="4" type="noConversion"/>
  </si>
  <si>
    <t>基金數額增減明細表</t>
    <phoneticPr fontId="4" type="noConversion"/>
  </si>
  <si>
    <t>金額</t>
    <phoneticPr fontId="4" type="noConversion"/>
  </si>
  <si>
    <t>期初基金數額</t>
    <phoneticPr fontId="4" type="noConversion"/>
  </si>
  <si>
    <t>　加：</t>
    <phoneticPr fontId="4" type="noConversion"/>
  </si>
  <si>
    <t>　　以前年度公積撥充</t>
    <phoneticPr fontId="4" type="noConversion"/>
  </si>
  <si>
    <t>-</t>
    <phoneticPr fontId="4" type="noConversion"/>
  </si>
  <si>
    <t>　　賸餘撥充</t>
    <phoneticPr fontId="4" type="noConversion"/>
  </si>
  <si>
    <t>　　其他</t>
    <phoneticPr fontId="4" type="noConversion"/>
  </si>
  <si>
    <t>　減：</t>
    <phoneticPr fontId="4" type="noConversion"/>
  </si>
  <si>
    <t>　　填補短絀</t>
    <phoneticPr fontId="4" type="noConversion"/>
  </si>
  <si>
    <t>期末基金數額</t>
    <phoneticPr fontId="4" type="noConversion"/>
  </si>
  <si>
    <t>投融資業務成本明細表</t>
    <phoneticPr fontId="4" type="noConversion"/>
  </si>
  <si>
    <t>　本期賸餘</t>
    <phoneticPr fontId="4" type="noConversion"/>
  </si>
  <si>
    <t>　保險給付</t>
    <phoneticPr fontId="4" type="noConversion"/>
  </si>
  <si>
    <t>投資、長期應收款、貸墊款及準備金</t>
    <phoneticPr fontId="4" type="noConversion"/>
  </si>
  <si>
    <t>　什項資產</t>
    <phoneticPr fontId="4" type="noConversion"/>
  </si>
  <si>
    <t>　應付款項</t>
    <phoneticPr fontId="4" type="noConversion"/>
  </si>
  <si>
    <t>　預收款項</t>
    <phoneticPr fontId="4" type="noConversion"/>
  </si>
  <si>
    <t>　負債準備</t>
    <phoneticPr fontId="4" type="noConversion"/>
  </si>
  <si>
    <t>　什項負債</t>
    <phoneticPr fontId="4" type="noConversion"/>
  </si>
  <si>
    <t>　基金</t>
    <phoneticPr fontId="4" type="noConversion"/>
  </si>
  <si>
    <t>　累積賸餘</t>
    <phoneticPr fontId="4" type="noConversion"/>
  </si>
  <si>
    <t>　應收款項</t>
    <phoneticPr fontId="4" type="noConversion"/>
  </si>
  <si>
    <t>金  額</t>
    <phoneticPr fontId="4" type="noConversion"/>
  </si>
  <si>
    <t>業務成本與費用</t>
    <phoneticPr fontId="4" type="noConversion"/>
  </si>
  <si>
    <t xml:space="preserve">  投融資業務成本</t>
    <phoneticPr fontId="4" type="noConversion"/>
  </si>
  <si>
    <t>說   明</t>
  </si>
  <si>
    <t>實際數</t>
    <phoneticPr fontId="4" type="noConversion"/>
  </si>
  <si>
    <t>　流動金融資產</t>
    <phoneticPr fontId="4" type="noConversion"/>
  </si>
  <si>
    <r>
      <t>國</t>
    </r>
    <r>
      <rPr>
        <u/>
        <sz val="16"/>
        <rFont val="Times New Roman"/>
        <family val="1"/>
      </rPr>
      <t xml:space="preserve">  </t>
    </r>
    <r>
      <rPr>
        <u/>
        <sz val="16"/>
        <rFont val="標楷體"/>
        <family val="4"/>
        <charset val="136"/>
      </rPr>
      <t>民</t>
    </r>
    <r>
      <rPr>
        <u/>
        <sz val="16"/>
        <rFont val="Times New Roman"/>
        <family val="1"/>
      </rPr>
      <t xml:space="preserve">  </t>
    </r>
    <r>
      <rPr>
        <u/>
        <sz val="16"/>
        <rFont val="標楷體"/>
        <family val="4"/>
        <charset val="136"/>
      </rPr>
      <t>年</t>
    </r>
    <r>
      <rPr>
        <u/>
        <sz val="16"/>
        <rFont val="Times New Roman"/>
        <family val="1"/>
      </rPr>
      <t xml:space="preserve">  </t>
    </r>
    <r>
      <rPr>
        <u/>
        <sz val="16"/>
        <rFont val="標楷體"/>
        <family val="4"/>
        <charset val="136"/>
      </rPr>
      <t>金</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4" type="noConversion"/>
  </si>
  <si>
    <t>預計平衡表</t>
    <phoneticPr fontId="4" type="noConversion"/>
  </si>
  <si>
    <t>單位：新臺幣千元</t>
  </si>
  <si>
    <t>收　　　入</t>
  </si>
  <si>
    <t>收入總額</t>
  </si>
  <si>
    <t>年度　</t>
  </si>
  <si>
    <t>收入</t>
  </si>
  <si>
    <t>收入合計</t>
  </si>
  <si>
    <t>支出</t>
  </si>
  <si>
    <t>業務成本與費用</t>
  </si>
  <si>
    <t>支出合計</t>
  </si>
  <si>
    <t>本期賸餘</t>
    <phoneticPr fontId="56" type="noConversion"/>
  </si>
  <si>
    <r>
      <t>97</t>
    </r>
    <r>
      <rPr>
        <sz val="12"/>
        <rFont val="標楷體"/>
        <family val="4"/>
        <charset val="136"/>
      </rPr>
      <t>年度決算</t>
    </r>
  </si>
  <si>
    <r>
      <t>98</t>
    </r>
    <r>
      <rPr>
        <sz val="12"/>
        <rFont val="標楷體"/>
        <family val="4"/>
        <charset val="136"/>
      </rPr>
      <t>年度決算</t>
    </r>
  </si>
  <si>
    <r>
      <t>99</t>
    </r>
    <r>
      <rPr>
        <sz val="12"/>
        <rFont val="標楷體"/>
        <family val="4"/>
        <charset val="136"/>
      </rPr>
      <t>年度決算</t>
    </r>
  </si>
  <si>
    <r>
      <t>100</t>
    </r>
    <r>
      <rPr>
        <sz val="12"/>
        <rFont val="標楷體"/>
        <family val="4"/>
        <charset val="136"/>
      </rPr>
      <t>年度預算</t>
    </r>
  </si>
  <si>
    <r>
      <t>101</t>
    </r>
    <r>
      <rPr>
        <sz val="12"/>
        <rFont val="標楷體"/>
        <family val="4"/>
        <charset val="136"/>
      </rPr>
      <t>年度預算</t>
    </r>
  </si>
  <si>
    <t>5.</t>
    <phoneticPr fontId="4" type="noConversion"/>
  </si>
  <si>
    <r>
      <rPr>
        <b/>
        <sz val="12"/>
        <color indexed="8"/>
        <rFont val="標楷體"/>
        <family val="4"/>
        <charset val="136"/>
      </rPr>
      <t>折舊、折耗及攤銷</t>
    </r>
  </si>
  <si>
    <t>(2)</t>
  </si>
  <si>
    <r>
      <rPr>
        <u/>
        <sz val="16"/>
        <rFont val="標楷體"/>
        <family val="4"/>
        <charset val="136"/>
      </rPr>
      <t>衛</t>
    </r>
    <r>
      <rPr>
        <u/>
        <sz val="16"/>
        <rFont val="Times New Roman"/>
        <family val="1"/>
      </rPr>
      <t xml:space="preserve">  </t>
    </r>
    <r>
      <rPr>
        <u/>
        <sz val="16"/>
        <rFont val="標楷體"/>
        <family val="4"/>
        <charset val="136"/>
      </rPr>
      <t>生</t>
    </r>
    <r>
      <rPr>
        <u/>
        <sz val="16"/>
        <rFont val="Times New Roman"/>
        <family val="1"/>
      </rPr>
      <t xml:space="preserve">  </t>
    </r>
    <r>
      <rPr>
        <u/>
        <sz val="16"/>
        <rFont val="標楷體"/>
        <family val="4"/>
        <charset val="136"/>
      </rPr>
      <t>福</t>
    </r>
    <r>
      <rPr>
        <u/>
        <sz val="16"/>
        <rFont val="Times New Roman"/>
        <family val="1"/>
      </rPr>
      <t xml:space="preserve">  </t>
    </r>
    <r>
      <rPr>
        <u/>
        <sz val="16"/>
        <rFont val="標楷體"/>
        <family val="4"/>
        <charset val="136"/>
      </rPr>
      <t>利</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主</t>
    </r>
    <r>
      <rPr>
        <u/>
        <sz val="16"/>
        <rFont val="Times New Roman"/>
        <family val="1"/>
      </rPr>
      <t xml:space="preserve">  </t>
    </r>
    <r>
      <rPr>
        <u/>
        <sz val="16"/>
        <rFont val="標楷體"/>
        <family val="4"/>
        <charset val="136"/>
      </rPr>
      <t>管</t>
    </r>
    <phoneticPr fontId="4" type="noConversion"/>
  </si>
  <si>
    <r>
      <rPr>
        <u/>
        <sz val="16"/>
        <rFont val="標楷體"/>
        <family val="4"/>
        <charset val="136"/>
      </rPr>
      <t>國</t>
    </r>
    <r>
      <rPr>
        <u/>
        <sz val="16"/>
        <rFont val="Times New Roman"/>
        <family val="1"/>
      </rPr>
      <t xml:space="preserve">  </t>
    </r>
    <r>
      <rPr>
        <u/>
        <sz val="16"/>
        <rFont val="標楷體"/>
        <family val="4"/>
        <charset val="136"/>
      </rPr>
      <t>民</t>
    </r>
    <r>
      <rPr>
        <u/>
        <sz val="16"/>
        <rFont val="Times New Roman"/>
        <family val="1"/>
      </rPr>
      <t xml:space="preserve">  </t>
    </r>
    <r>
      <rPr>
        <u/>
        <sz val="16"/>
        <rFont val="標楷體"/>
        <family val="4"/>
        <charset val="136"/>
      </rPr>
      <t>年</t>
    </r>
    <r>
      <rPr>
        <u/>
        <sz val="16"/>
        <rFont val="Times New Roman"/>
        <family val="1"/>
      </rPr>
      <t xml:space="preserve">  </t>
    </r>
    <r>
      <rPr>
        <u/>
        <sz val="16"/>
        <rFont val="標楷體"/>
        <family val="4"/>
        <charset val="136"/>
      </rPr>
      <t>金</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4" type="noConversion"/>
  </si>
  <si>
    <r>
      <rPr>
        <sz val="18"/>
        <rFont val="標楷體"/>
        <family val="4"/>
        <charset val="136"/>
      </rPr>
      <t>投融資業務成本說明</t>
    </r>
    <phoneticPr fontId="4" type="noConversion"/>
  </si>
  <si>
    <t>　增加流動金融資產及短期貸墊款</t>
    <phoneticPr fontId="4" type="noConversion"/>
  </si>
  <si>
    <t>流動資產</t>
    <phoneticPr fontId="4" type="noConversion"/>
  </si>
  <si>
    <t>　現金</t>
    <phoneticPr fontId="4" type="noConversion"/>
  </si>
  <si>
    <t>公積</t>
    <phoneticPr fontId="4" type="noConversion"/>
  </si>
  <si>
    <t xml:space="preserve">  勞動部勞工保險局</t>
    <phoneticPr fontId="26" type="noConversion"/>
  </si>
  <si>
    <t xml:space="preserve">  勞動部勞動基金運用局</t>
    <phoneticPr fontId="26" type="noConversion"/>
  </si>
  <si>
    <r>
      <t xml:space="preserve">    </t>
    </r>
    <r>
      <rPr>
        <sz val="12"/>
        <rFont val="標楷體"/>
        <family val="4"/>
        <charset val="136"/>
      </rPr>
      <t>勞動部勞工保險局</t>
    </r>
    <phoneticPr fontId="4" type="noConversion"/>
  </si>
  <si>
    <r>
      <t xml:space="preserve">    </t>
    </r>
    <r>
      <rPr>
        <sz val="12"/>
        <rFont val="標楷體"/>
        <family val="4"/>
        <charset val="136"/>
      </rPr>
      <t>勞動部勞動基金運用局</t>
    </r>
    <phoneticPr fontId="4" type="noConversion"/>
  </si>
  <si>
    <r>
      <rPr>
        <sz val="12"/>
        <rFont val="標楷體"/>
        <family val="4"/>
        <charset val="136"/>
      </rPr>
      <t>　提存責任準備</t>
    </r>
    <phoneticPr fontId="4" type="noConversion"/>
  </si>
  <si>
    <r>
      <rPr>
        <sz val="12"/>
        <color indexed="8"/>
        <rFont val="標楷體"/>
        <family val="4"/>
        <charset val="136"/>
      </rPr>
      <t>郵電費</t>
    </r>
  </si>
  <si>
    <r>
      <rPr>
        <sz val="12"/>
        <color indexed="8"/>
        <rFont val="標楷體"/>
        <family val="4"/>
        <charset val="136"/>
      </rPr>
      <t>專業服務費</t>
    </r>
  </si>
  <si>
    <r>
      <rPr>
        <sz val="13"/>
        <rFont val="標楷體"/>
        <family val="4"/>
        <charset val="136"/>
      </rPr>
      <t>說</t>
    </r>
    <r>
      <rPr>
        <sz val="13"/>
        <rFont val="Times New Roman"/>
        <family val="1"/>
      </rPr>
      <t xml:space="preserve">   </t>
    </r>
    <r>
      <rPr>
        <sz val="13"/>
        <rFont val="標楷體"/>
        <family val="4"/>
        <charset val="136"/>
      </rPr>
      <t>明</t>
    </r>
  </si>
  <si>
    <r>
      <rPr>
        <sz val="12"/>
        <rFont val="標楷體"/>
        <family val="4"/>
        <charset val="136"/>
      </rPr>
      <t>合</t>
    </r>
    <r>
      <rPr>
        <sz val="12"/>
        <rFont val="標楷體"/>
        <family val="4"/>
        <charset val="136"/>
      </rPr>
      <t>計</t>
    </r>
    <phoneticPr fontId="26" type="noConversion"/>
  </si>
  <si>
    <t xml:space="preserve">      機械及設備</t>
    <phoneticPr fontId="26" type="noConversion"/>
  </si>
  <si>
    <r>
      <t xml:space="preserve">        </t>
    </r>
    <r>
      <rPr>
        <sz val="12"/>
        <rFont val="標楷體"/>
        <family val="4"/>
        <charset val="136"/>
      </rPr>
      <t>一次性項目</t>
    </r>
    <phoneticPr fontId="26" type="noConversion"/>
  </si>
  <si>
    <t>二、</t>
    <phoneticPr fontId="4" type="noConversion"/>
  </si>
  <si>
    <t xml:space="preserve">      交通及運輸設備</t>
    <phoneticPr fontId="26" type="noConversion"/>
  </si>
  <si>
    <r>
      <t xml:space="preserve">        </t>
    </r>
    <r>
      <rPr>
        <sz val="12"/>
        <rFont val="標楷體"/>
        <family val="4"/>
        <charset val="136"/>
      </rPr>
      <t>一次性項目</t>
    </r>
    <phoneticPr fontId="26" type="noConversion"/>
  </si>
  <si>
    <r>
      <t>項</t>
    </r>
    <r>
      <rPr>
        <sz val="12"/>
        <rFont val="Times New Roman"/>
        <family val="1"/>
      </rPr>
      <t xml:space="preserve">        </t>
    </r>
    <r>
      <rPr>
        <sz val="12"/>
        <rFont val="標楷體"/>
        <family val="4"/>
        <charset val="136"/>
      </rPr>
      <t>目</t>
    </r>
    <phoneticPr fontId="3" type="noConversion"/>
  </si>
  <si>
    <t>合       計</t>
    <phoneticPr fontId="4" type="noConversion"/>
  </si>
  <si>
    <t xml:space="preserve">  補貼(償)、獎勵、慰問與救助(濟)
  </t>
    <phoneticPr fontId="4" type="noConversion"/>
  </si>
  <si>
    <r>
      <rPr>
        <sz val="13"/>
        <rFont val="標楷體"/>
        <family val="4"/>
        <charset val="136"/>
      </rPr>
      <t>科目</t>
    </r>
    <phoneticPr fontId="4" type="noConversion"/>
  </si>
  <si>
    <t>科目</t>
    <phoneticPr fontId="4" type="noConversion"/>
  </si>
  <si>
    <t>預計數</t>
    <phoneticPr fontId="4" type="noConversion"/>
  </si>
  <si>
    <r>
      <t>　　稅捐與規費</t>
    </r>
    <r>
      <rPr>
        <b/>
        <sz val="12"/>
        <color indexed="8"/>
        <rFont val="Times New Roman"/>
        <family val="1"/>
      </rPr>
      <t>(</t>
    </r>
    <r>
      <rPr>
        <b/>
        <sz val="12"/>
        <color indexed="8"/>
        <rFont val="標楷體"/>
        <family val="4"/>
        <charset val="136"/>
      </rPr>
      <t>強制費</t>
    </r>
    <r>
      <rPr>
        <b/>
        <sz val="12"/>
        <color indexed="8"/>
        <rFont val="Times New Roman"/>
        <family val="1"/>
      </rPr>
      <t>)</t>
    </r>
    <phoneticPr fontId="4" type="noConversion"/>
  </si>
  <si>
    <t xml:space="preserve">         </t>
    <phoneticPr fontId="26" type="noConversion"/>
  </si>
  <si>
    <t>收 回 年 限 (年)</t>
    <phoneticPr fontId="26" type="noConversion"/>
  </si>
  <si>
    <t>截至本年度累計數</t>
    <phoneticPr fontId="26" type="noConversion"/>
  </si>
  <si>
    <r>
      <t>占</t>
    </r>
    <r>
      <rPr>
        <sz val="12"/>
        <rFont val="Times New Roman"/>
        <family val="1"/>
      </rPr>
      <t xml:space="preserve"> </t>
    </r>
    <r>
      <rPr>
        <sz val="12"/>
        <rFont val="標楷體"/>
        <family val="4"/>
        <charset val="136"/>
      </rPr>
      <t>全</t>
    </r>
    <r>
      <rPr>
        <sz val="12"/>
        <rFont val="Times New Roman"/>
        <family val="1"/>
      </rPr>
      <t xml:space="preserve"> </t>
    </r>
    <r>
      <rPr>
        <sz val="12"/>
        <rFont val="標楷體"/>
        <family val="4"/>
        <charset val="136"/>
      </rPr>
      <t>部</t>
    </r>
    <r>
      <rPr>
        <sz val="12"/>
        <rFont val="Times New Roman"/>
        <family val="1"/>
      </rPr>
      <t xml:space="preserve"> 
</t>
    </r>
    <r>
      <rPr>
        <sz val="12"/>
        <rFont val="標楷體"/>
        <family val="4"/>
        <charset val="136"/>
      </rPr>
      <t>計</t>
    </r>
    <r>
      <rPr>
        <sz val="12"/>
        <rFont val="Times New Roman"/>
        <family val="1"/>
      </rPr>
      <t xml:space="preserve"> </t>
    </r>
    <r>
      <rPr>
        <sz val="12"/>
        <rFont val="標楷體"/>
        <family val="4"/>
        <charset val="136"/>
      </rPr>
      <t>畫</t>
    </r>
    <r>
      <rPr>
        <sz val="12"/>
        <rFont val="Times New Roman"/>
        <family val="1"/>
      </rPr>
      <t xml:space="preserve"> </t>
    </r>
    <r>
      <rPr>
        <sz val="12"/>
        <rFont val="標楷體"/>
        <family val="4"/>
        <charset val="136"/>
      </rPr>
      <t>％</t>
    </r>
    <phoneticPr fontId="26" type="noConversion"/>
  </si>
  <si>
    <t>占 全 部 
計 畫 ％</t>
    <phoneticPr fontId="26" type="noConversion"/>
  </si>
  <si>
    <t>　財務費用</t>
    <phoneticPr fontId="4" type="noConversion"/>
  </si>
  <si>
    <t xml:space="preserve">    歸還中央政府短期週轉</t>
    <phoneticPr fontId="4" type="noConversion"/>
  </si>
  <si>
    <t xml:space="preserve">    遲繳保費利息</t>
    <phoneticPr fontId="4" type="noConversion"/>
  </si>
  <si>
    <t xml:space="preserve">    利息費用</t>
    <phoneticPr fontId="4" type="noConversion"/>
  </si>
  <si>
    <t>　　年金差額</t>
    <phoneticPr fontId="4" type="noConversion"/>
  </si>
  <si>
    <t>　房租</t>
    <phoneticPr fontId="4" type="noConversion"/>
  </si>
  <si>
    <t>　利息</t>
    <phoneticPr fontId="4" type="noConversion"/>
  </si>
  <si>
    <t>上年度
預算數</t>
    <phoneticPr fontId="4" type="noConversion"/>
  </si>
  <si>
    <t>前年度
決算數</t>
    <phoneticPr fontId="4" type="noConversion"/>
  </si>
  <si>
    <t>　什項設備租金</t>
    <phoneticPr fontId="4" type="noConversion"/>
  </si>
  <si>
    <t>　規費</t>
    <phoneticPr fontId="4" type="noConversion"/>
  </si>
  <si>
    <t xml:space="preserve">  短期貸墊款</t>
    <phoneticPr fontId="4" type="noConversion"/>
  </si>
  <si>
    <t>　　暫付及待結轉帳項</t>
    <phoneticPr fontId="4" type="noConversion"/>
  </si>
  <si>
    <t>　　　聘僱及兼職人員薪資</t>
    <phoneticPr fontId="4" type="noConversion"/>
  </si>
  <si>
    <t xml:space="preserve">  聘僱及兼職人員薪資</t>
    <phoneticPr fontId="4" type="noConversion"/>
  </si>
  <si>
    <t>　非流動金融資產</t>
    <phoneticPr fontId="4" type="noConversion"/>
  </si>
  <si>
    <t xml:space="preserve">  增加無形資產及其他資產</t>
    <phoneticPr fontId="4" type="noConversion"/>
  </si>
  <si>
    <t>籌資活動之現金流量</t>
    <phoneticPr fontId="4" type="noConversion"/>
  </si>
  <si>
    <t>　其他籌資活動之現金流入</t>
    <phoneticPr fontId="4" type="noConversion"/>
  </si>
  <si>
    <t>　其他籌資活動之現金流出</t>
    <phoneticPr fontId="4" type="noConversion"/>
  </si>
  <si>
    <t xml:space="preserve">      不動產、廠房及設備折舊</t>
    <phoneticPr fontId="4" type="noConversion"/>
  </si>
  <si>
    <t xml:space="preserve">  不動產、廠房及設備折舊</t>
    <phoneticPr fontId="4" type="noConversion"/>
  </si>
  <si>
    <t>　　　業務活動之淨現金流入（流出）</t>
    <phoneticPr fontId="4" type="noConversion"/>
  </si>
  <si>
    <t>　　　投資活動之淨現金流入（流出）</t>
    <phoneticPr fontId="4" type="noConversion"/>
  </si>
  <si>
    <t>現金及約當現金之淨增（淨減）</t>
    <phoneticPr fontId="4" type="noConversion"/>
  </si>
  <si>
    <t xml:space="preserve">  收取利息</t>
    <phoneticPr fontId="4" type="noConversion"/>
  </si>
  <si>
    <t xml:space="preserve">  收取股利</t>
    <phoneticPr fontId="4" type="noConversion"/>
  </si>
  <si>
    <t>　　短絀、賠償與保險給付</t>
    <phoneticPr fontId="4" type="noConversion"/>
  </si>
  <si>
    <t>　　　保險給付</t>
    <phoneticPr fontId="4" type="noConversion"/>
  </si>
  <si>
    <t>　提存安全準備</t>
    <phoneticPr fontId="4" type="noConversion"/>
  </si>
  <si>
    <t>　　　提存</t>
    <phoneticPr fontId="4" type="noConversion"/>
  </si>
  <si>
    <t>　呆帳</t>
    <phoneticPr fontId="4" type="noConversion"/>
  </si>
  <si>
    <r>
      <rPr>
        <sz val="12"/>
        <rFont val="標楷體"/>
        <family val="4"/>
        <charset val="136"/>
      </rPr>
      <t>本項係以其他補助收入</t>
    </r>
    <r>
      <rPr>
        <sz val="12"/>
        <rFont val="Times New Roman"/>
        <family val="1"/>
      </rPr>
      <t>26,594,377</t>
    </r>
    <r>
      <rPr>
        <sz val="12"/>
        <rFont val="標楷體"/>
        <family val="4"/>
        <charset val="136"/>
      </rPr>
      <t>千元支應年金差額</t>
    </r>
    <r>
      <rPr>
        <sz val="12"/>
        <rFont val="Times New Roman"/>
        <family val="1"/>
      </rPr>
      <t>17,159,158</t>
    </r>
    <r>
      <rPr>
        <sz val="12"/>
        <rFont val="標楷體"/>
        <family val="4"/>
        <charset val="136"/>
      </rPr>
      <t>千元及業務費用</t>
    </r>
    <r>
      <rPr>
        <sz val="12"/>
        <rFont val="Times New Roman"/>
        <family val="1"/>
      </rPr>
      <t>1,107,490</t>
    </r>
    <r>
      <rPr>
        <sz val="12"/>
        <rFont val="標楷體"/>
        <family val="4"/>
        <charset val="136"/>
      </rPr>
      <t>千元，結餘</t>
    </r>
    <r>
      <rPr>
        <sz val="12"/>
        <rFont val="Times New Roman"/>
        <family val="1"/>
      </rPr>
      <t>8,327,729</t>
    </r>
    <r>
      <rPr>
        <sz val="12"/>
        <rFont val="標楷體"/>
        <family val="4"/>
        <charset val="136"/>
      </rPr>
      <t>千元，悉數提存責任準備。</t>
    </r>
    <phoneticPr fontId="4" type="noConversion"/>
  </si>
  <si>
    <t>前年度決算數</t>
    <phoneticPr fontId="4" type="noConversion"/>
  </si>
  <si>
    <t>　投資業務成本</t>
    <phoneticPr fontId="4" type="noConversion"/>
  </si>
  <si>
    <t>累積餘絀</t>
    <phoneticPr fontId="4" type="noConversion"/>
  </si>
  <si>
    <t>　本期賸餘（短絀）</t>
    <phoneticPr fontId="4" type="noConversion"/>
  </si>
  <si>
    <t xml:space="preserve">  利息股利之調整</t>
    <phoneticPr fontId="4" type="noConversion"/>
  </si>
  <si>
    <t xml:space="preserve">  未計利息股利之本期賸餘（短絀）</t>
    <phoneticPr fontId="4" type="noConversion"/>
  </si>
  <si>
    <t xml:space="preserve">  未計利息股利之現金流入（流出）</t>
    <phoneticPr fontId="4" type="noConversion"/>
  </si>
  <si>
    <r>
      <rPr>
        <b/>
        <sz val="14"/>
        <rFont val="標楷體"/>
        <family val="4"/>
        <charset val="136"/>
      </rPr>
      <t>合　　　　計</t>
    </r>
  </si>
  <si>
    <t>　　　籌資活動之淨現金流入（流出）</t>
    <phoneticPr fontId="4" type="noConversion"/>
  </si>
  <si>
    <t>不動產、廠房及設備</t>
    <phoneticPr fontId="26" type="noConversion"/>
  </si>
  <si>
    <t>前年度決算資產原值</t>
    <phoneticPr fontId="26" type="noConversion"/>
  </si>
  <si>
    <t>上年度預計增減資產原值</t>
    <phoneticPr fontId="26" type="noConversion"/>
  </si>
  <si>
    <t>本年度預計增減資產原值</t>
    <phoneticPr fontId="26" type="noConversion"/>
  </si>
  <si>
    <t>資產重估增值額</t>
    <phoneticPr fontId="26" type="noConversion"/>
  </si>
  <si>
    <t>本年度應提折舊額</t>
    <phoneticPr fontId="26" type="noConversion"/>
  </si>
  <si>
    <t xml:space="preserve">    勞動部勞工保險局</t>
    <phoneticPr fontId="26" type="noConversion"/>
  </si>
  <si>
    <t xml:space="preserve">    勞動部勞動基金運用局</t>
    <phoneticPr fontId="26" type="noConversion"/>
  </si>
  <si>
    <r>
      <rPr>
        <sz val="12"/>
        <rFont val="標楷體"/>
        <family val="4"/>
        <charset val="136"/>
      </rPr>
      <t>本年度</t>
    </r>
    <r>
      <rPr>
        <sz val="12"/>
        <rFont val="Times New Roman"/>
        <family val="1"/>
      </rPr>
      <t>(12</t>
    </r>
    <r>
      <rPr>
        <sz val="12"/>
        <rFont val="標楷體"/>
        <family val="4"/>
        <charset val="136"/>
      </rPr>
      <t>月底</t>
    </r>
    <r>
      <rPr>
        <sz val="12"/>
        <rFont val="Times New Roman"/>
        <family val="1"/>
      </rPr>
      <t>)</t>
    </r>
    <r>
      <rPr>
        <sz val="12"/>
        <rFont val="標楷體"/>
        <family val="4"/>
        <charset val="136"/>
      </rPr>
      <t>止資產總額</t>
    </r>
    <phoneticPr fontId="26" type="noConversion"/>
  </si>
  <si>
    <t>單位：新臺幣千元</t>
    <phoneticPr fontId="53" type="noConversion"/>
  </si>
  <si>
    <t>投資業務成本</t>
    <phoneticPr fontId="4" type="noConversion"/>
  </si>
  <si>
    <t>不動產、廠房及設備</t>
    <phoneticPr fontId="4" type="noConversion"/>
  </si>
  <si>
    <r>
      <t>衛</t>
    </r>
    <r>
      <rPr>
        <u/>
        <sz val="16"/>
        <rFont val="Times New Roman"/>
        <family val="1"/>
      </rPr>
      <t xml:space="preserve">  </t>
    </r>
    <r>
      <rPr>
        <u/>
        <sz val="16"/>
        <rFont val="標楷體"/>
        <family val="4"/>
        <charset val="136"/>
      </rPr>
      <t>生</t>
    </r>
    <r>
      <rPr>
        <u/>
        <sz val="16"/>
        <rFont val="Times New Roman"/>
        <family val="1"/>
      </rPr>
      <t xml:space="preserve">  </t>
    </r>
    <r>
      <rPr>
        <u/>
        <sz val="16"/>
        <rFont val="標楷體"/>
        <family val="4"/>
        <charset val="136"/>
      </rPr>
      <t>福</t>
    </r>
    <r>
      <rPr>
        <u/>
        <sz val="16"/>
        <rFont val="Times New Roman"/>
        <family val="1"/>
      </rPr>
      <t xml:space="preserve">  </t>
    </r>
    <r>
      <rPr>
        <u/>
        <sz val="16"/>
        <rFont val="標楷體"/>
        <family val="4"/>
        <charset val="136"/>
      </rPr>
      <t>利</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主</t>
    </r>
    <r>
      <rPr>
        <u/>
        <sz val="16"/>
        <rFont val="Times New Roman"/>
        <family val="1"/>
      </rPr>
      <t xml:space="preserve">  </t>
    </r>
    <r>
      <rPr>
        <u/>
        <sz val="16"/>
        <rFont val="標楷體"/>
        <family val="4"/>
        <charset val="136"/>
      </rPr>
      <t>管</t>
    </r>
    <phoneticPr fontId="4" type="noConversion"/>
  </si>
  <si>
    <r>
      <t>國</t>
    </r>
    <r>
      <rPr>
        <u/>
        <sz val="16"/>
        <rFont val="Times New Roman"/>
        <family val="1"/>
      </rPr>
      <t xml:space="preserve">  </t>
    </r>
    <r>
      <rPr>
        <u/>
        <sz val="16"/>
        <rFont val="標楷體"/>
        <family val="4"/>
        <charset val="136"/>
      </rPr>
      <t>民</t>
    </r>
    <r>
      <rPr>
        <u/>
        <sz val="16"/>
        <rFont val="Times New Roman"/>
        <family val="1"/>
      </rPr>
      <t xml:space="preserve">  </t>
    </r>
    <r>
      <rPr>
        <u/>
        <sz val="16"/>
        <rFont val="標楷體"/>
        <family val="4"/>
        <charset val="136"/>
      </rPr>
      <t>年</t>
    </r>
    <r>
      <rPr>
        <u/>
        <sz val="16"/>
        <rFont val="Times New Roman"/>
        <family val="1"/>
      </rPr>
      <t xml:space="preserve">  </t>
    </r>
    <r>
      <rPr>
        <u/>
        <sz val="16"/>
        <rFont val="標楷體"/>
        <family val="4"/>
        <charset val="136"/>
      </rPr>
      <t>金</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4" type="noConversion"/>
  </si>
  <si>
    <t>科目及業務項目</t>
    <phoneticPr fontId="4" type="noConversion"/>
  </si>
  <si>
    <t>預算數</t>
    <phoneticPr fontId="4" type="noConversion"/>
  </si>
  <si>
    <r>
      <t xml:space="preserve">    </t>
    </r>
    <r>
      <rPr>
        <sz val="12"/>
        <rFont val="標楷體"/>
        <family val="4"/>
        <charset val="136"/>
      </rPr>
      <t>　中央政府應負擔數</t>
    </r>
    <phoneticPr fontId="4" type="noConversion"/>
  </si>
  <si>
    <r>
      <t xml:space="preserve">   </t>
    </r>
    <r>
      <rPr>
        <sz val="12"/>
        <rFont val="標楷體"/>
        <family val="4"/>
        <charset val="136"/>
      </rPr>
      <t>　</t>
    </r>
    <r>
      <rPr>
        <sz val="12"/>
        <rFont val="Times New Roman"/>
        <family val="1"/>
      </rPr>
      <t xml:space="preserve"> </t>
    </r>
    <r>
      <rPr>
        <sz val="12"/>
        <rFont val="標楷體"/>
        <family val="4"/>
        <charset val="136"/>
      </rPr>
      <t>地方政府應負擔數</t>
    </r>
    <phoneticPr fontId="4" type="noConversion"/>
  </si>
  <si>
    <r>
      <t xml:space="preserve">   </t>
    </r>
    <r>
      <rPr>
        <sz val="12"/>
        <rFont val="標楷體"/>
        <family val="4"/>
        <charset val="136"/>
      </rPr>
      <t>　</t>
    </r>
    <r>
      <rPr>
        <sz val="12"/>
        <rFont val="Times New Roman"/>
        <family val="1"/>
      </rPr>
      <t xml:space="preserve"> </t>
    </r>
    <r>
      <rPr>
        <sz val="12"/>
        <rFont val="標楷體"/>
        <family val="4"/>
        <charset val="136"/>
      </rPr>
      <t>被保險人應負擔數</t>
    </r>
    <phoneticPr fontId="4" type="noConversion"/>
  </si>
  <si>
    <t>　收回責任準備</t>
    <phoneticPr fontId="4" type="noConversion"/>
  </si>
  <si>
    <r>
      <t>依國民年金法第</t>
    </r>
    <r>
      <rPr>
        <sz val="12"/>
        <rFont val="Times New Roman"/>
        <family val="1"/>
      </rPr>
      <t>47</t>
    </r>
    <r>
      <rPr>
        <sz val="12"/>
        <rFont val="標楷體"/>
        <family val="4"/>
        <charset val="136"/>
      </rPr>
      <t>條規定，中央主管機關應補助之保險費及應負擔之款項，除第</t>
    </r>
    <r>
      <rPr>
        <sz val="12"/>
        <rFont val="Times New Roman"/>
        <family val="1"/>
      </rPr>
      <t>36</t>
    </r>
    <r>
      <rPr>
        <sz val="12"/>
        <rFont val="標楷體"/>
        <family val="4"/>
        <charset val="136"/>
      </rPr>
      <t>條規定之基本保證年金應由中央主管機關編列預算支應外，餘由供國民年金用之公益彩券盈餘支應，若有結餘時，應作為以後年度中央政府責任準備。
本年度預估公益彩券盈餘分配收入</t>
    </r>
    <r>
      <rPr>
        <sz val="12"/>
        <rFont val="Times New Roman"/>
        <family val="1"/>
      </rPr>
      <t xml:space="preserve">   </t>
    </r>
    <r>
      <rPr>
        <sz val="12"/>
        <rFont val="標楷體"/>
        <family val="4"/>
        <charset val="136"/>
      </rPr>
      <t>千元，尚不足支應中央政府應負擔之保險費</t>
    </r>
    <r>
      <rPr>
        <sz val="12"/>
        <rFont val="Times New Roman"/>
        <family val="1"/>
      </rPr>
      <t xml:space="preserve">   </t>
    </r>
    <r>
      <rPr>
        <sz val="12"/>
        <rFont val="標楷體"/>
        <family val="4"/>
        <charset val="136"/>
      </rPr>
      <t>千元、年金差額</t>
    </r>
    <r>
      <rPr>
        <sz val="12"/>
        <rFont val="Times New Roman"/>
        <family val="1"/>
      </rPr>
      <t xml:space="preserve">    </t>
    </r>
    <r>
      <rPr>
        <sz val="12"/>
        <rFont val="標楷體"/>
        <family val="4"/>
        <charset val="136"/>
      </rPr>
      <t>千元及行政管理經費</t>
    </r>
    <r>
      <rPr>
        <sz val="12"/>
        <rFont val="Times New Roman"/>
        <family val="1"/>
      </rPr>
      <t xml:space="preserve">   </t>
    </r>
    <r>
      <rPr>
        <sz val="12"/>
        <rFont val="標楷體"/>
        <family val="4"/>
        <charset val="136"/>
      </rPr>
      <t>千元，計</t>
    </r>
    <r>
      <rPr>
        <sz val="12"/>
        <rFont val="Times New Roman"/>
        <family val="1"/>
      </rPr>
      <t xml:space="preserve">   </t>
    </r>
    <r>
      <rPr>
        <sz val="12"/>
        <rFont val="標楷體"/>
        <family val="4"/>
        <charset val="136"/>
      </rPr>
      <t>千元，不足數</t>
    </r>
    <r>
      <rPr>
        <sz val="12"/>
        <rFont val="Times New Roman"/>
        <family val="1"/>
      </rPr>
      <t xml:space="preserve">   </t>
    </r>
    <r>
      <rPr>
        <sz val="12"/>
        <rFont val="標楷體"/>
        <family val="4"/>
        <charset val="136"/>
      </rPr>
      <t>千元，除中央政府撥補</t>
    </r>
    <r>
      <rPr>
        <sz val="12"/>
        <rFont val="Times New Roman"/>
        <family val="1"/>
      </rPr>
      <t xml:space="preserve">   </t>
    </r>
    <r>
      <rPr>
        <sz val="12"/>
        <rFont val="標楷體"/>
        <family val="4"/>
        <charset val="136"/>
      </rPr>
      <t>千元外，並沖回以前年度責任準備</t>
    </r>
    <r>
      <rPr>
        <sz val="12"/>
        <rFont val="Times New Roman"/>
        <family val="1"/>
      </rPr>
      <t xml:space="preserve">   </t>
    </r>
    <r>
      <rPr>
        <sz val="12"/>
        <rFont val="標楷體"/>
        <family val="4"/>
        <charset val="136"/>
      </rPr>
      <t>千元（其中認列收回責任準備</t>
    </r>
    <r>
      <rPr>
        <sz val="12"/>
        <rFont val="Times New Roman"/>
        <family val="1"/>
      </rPr>
      <t xml:space="preserve">   </t>
    </r>
    <r>
      <rPr>
        <sz val="12"/>
        <rFont val="標楷體"/>
        <family val="4"/>
        <charset val="136"/>
      </rPr>
      <t>千元），另</t>
    </r>
    <r>
      <rPr>
        <sz val="12"/>
        <rFont val="Times New Roman"/>
        <family val="1"/>
      </rPr>
      <t xml:space="preserve">   </t>
    </r>
    <r>
      <rPr>
        <sz val="12"/>
        <rFont val="標楷體"/>
        <family val="4"/>
        <charset val="136"/>
      </rPr>
      <t>千元認列應收保費。</t>
    </r>
    <phoneticPr fontId="4" type="noConversion"/>
  </si>
  <si>
    <r>
      <t>5</t>
    </r>
    <r>
      <rPr>
        <sz val="18"/>
        <rFont val="標楷體"/>
        <family val="4"/>
        <charset val="136"/>
      </rPr>
      <t>年來主要營運項目分析表</t>
    </r>
    <phoneticPr fontId="4" type="noConversion"/>
  </si>
  <si>
    <t>單位成本（元）或平均利（費）率</t>
    <phoneticPr fontId="4" type="noConversion"/>
  </si>
  <si>
    <t>　保險支出</t>
    <phoneticPr fontId="4" type="noConversion"/>
  </si>
  <si>
    <t>　　老年年金</t>
    <phoneticPr fontId="4" type="noConversion"/>
  </si>
  <si>
    <t>人</t>
    <phoneticPr fontId="4" type="noConversion"/>
  </si>
  <si>
    <r>
      <t xml:space="preserve">        </t>
    </r>
    <r>
      <rPr>
        <sz val="12"/>
        <rFont val="標楷體"/>
        <family val="4"/>
        <charset val="136"/>
      </rPr>
      <t>身心障礙年金</t>
    </r>
    <phoneticPr fontId="4" type="noConversion"/>
  </si>
  <si>
    <t>　　喪葬給付</t>
    <phoneticPr fontId="4" type="noConversion"/>
  </si>
  <si>
    <t>　　遺屬年金</t>
    <phoneticPr fontId="4" type="noConversion"/>
  </si>
  <si>
    <t>　　生育給付</t>
    <phoneticPr fontId="4" type="noConversion"/>
  </si>
  <si>
    <t>　年金差額</t>
    <phoneticPr fontId="4" type="noConversion"/>
  </si>
  <si>
    <t>　　身心障礙年金</t>
    <phoneticPr fontId="4" type="noConversion"/>
  </si>
  <si>
    <t>　　身心障礙基本保證年金</t>
    <phoneticPr fontId="4" type="noConversion"/>
  </si>
  <si>
    <t>上年度預算數</t>
    <phoneticPr fontId="4" type="noConversion"/>
  </si>
  <si>
    <r>
      <t>衛</t>
    </r>
    <r>
      <rPr>
        <u/>
        <sz val="16"/>
        <rFont val="Times New Roman"/>
        <family val="1"/>
      </rPr>
      <t xml:space="preserve">  </t>
    </r>
    <r>
      <rPr>
        <u/>
        <sz val="16"/>
        <rFont val="標楷體"/>
        <family val="4"/>
        <charset val="136"/>
      </rPr>
      <t>生</t>
    </r>
    <r>
      <rPr>
        <u/>
        <sz val="16"/>
        <rFont val="Times New Roman"/>
        <family val="1"/>
      </rPr>
      <t xml:space="preserve">  </t>
    </r>
    <r>
      <rPr>
        <u/>
        <sz val="16"/>
        <rFont val="標楷體"/>
        <family val="4"/>
        <charset val="136"/>
      </rPr>
      <t>福</t>
    </r>
    <r>
      <rPr>
        <u/>
        <sz val="16"/>
        <rFont val="Times New Roman"/>
        <family val="1"/>
      </rPr>
      <t xml:space="preserve">  </t>
    </r>
    <r>
      <rPr>
        <u/>
        <sz val="16"/>
        <rFont val="標楷體"/>
        <family val="4"/>
        <charset val="136"/>
      </rPr>
      <t>利</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主</t>
    </r>
    <r>
      <rPr>
        <u/>
        <sz val="16"/>
        <rFont val="Times New Roman"/>
        <family val="1"/>
      </rPr>
      <t xml:space="preserve">  </t>
    </r>
    <r>
      <rPr>
        <u/>
        <sz val="16"/>
        <rFont val="標楷體"/>
        <family val="4"/>
        <charset val="136"/>
      </rPr>
      <t>管</t>
    </r>
    <phoneticPr fontId="4" type="noConversion"/>
  </si>
  <si>
    <r>
      <t>國</t>
    </r>
    <r>
      <rPr>
        <u/>
        <sz val="16"/>
        <rFont val="Times New Roman"/>
        <family val="1"/>
      </rPr>
      <t xml:space="preserve">  </t>
    </r>
    <r>
      <rPr>
        <u/>
        <sz val="16"/>
        <rFont val="標楷體"/>
        <family val="4"/>
        <charset val="136"/>
      </rPr>
      <t>民</t>
    </r>
    <r>
      <rPr>
        <u/>
        <sz val="16"/>
        <rFont val="Times New Roman"/>
        <family val="1"/>
      </rPr>
      <t xml:space="preserve">  </t>
    </r>
    <r>
      <rPr>
        <u/>
        <sz val="16"/>
        <rFont val="標楷體"/>
        <family val="4"/>
        <charset val="136"/>
      </rPr>
      <t>年</t>
    </r>
    <r>
      <rPr>
        <u/>
        <sz val="16"/>
        <rFont val="Times New Roman"/>
        <family val="1"/>
      </rPr>
      <t xml:space="preserve">  </t>
    </r>
    <r>
      <rPr>
        <u/>
        <sz val="16"/>
        <rFont val="標楷體"/>
        <family val="4"/>
        <charset val="136"/>
      </rPr>
      <t>金</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4" type="noConversion"/>
  </si>
  <si>
    <t>投融資業務收入明細表</t>
    <phoneticPr fontId="4" type="noConversion"/>
  </si>
  <si>
    <t>科目及業務項目</t>
    <phoneticPr fontId="4" type="noConversion"/>
  </si>
  <si>
    <t>預      算      數</t>
    <phoneticPr fontId="4" type="noConversion"/>
  </si>
  <si>
    <r>
      <t>數</t>
    </r>
    <r>
      <rPr>
        <sz val="12"/>
        <rFont val="Times New Roman"/>
        <family val="1"/>
      </rPr>
      <t xml:space="preserve">   </t>
    </r>
    <r>
      <rPr>
        <sz val="12"/>
        <rFont val="標楷體"/>
        <family val="4"/>
        <charset val="136"/>
      </rPr>
      <t xml:space="preserve">量
</t>
    </r>
    <r>
      <rPr>
        <sz val="12"/>
        <rFont val="Times New Roman"/>
        <family val="1"/>
      </rPr>
      <t>(</t>
    </r>
    <r>
      <rPr>
        <sz val="12"/>
        <rFont val="標楷體"/>
        <family val="4"/>
        <charset val="136"/>
      </rPr>
      <t>業務量</t>
    </r>
    <r>
      <rPr>
        <sz val="12"/>
        <rFont val="Times New Roman"/>
        <family val="1"/>
      </rPr>
      <t>)</t>
    </r>
    <phoneticPr fontId="4" type="noConversion"/>
  </si>
  <si>
    <r>
      <t>利</t>
    </r>
    <r>
      <rPr>
        <sz val="12"/>
        <rFont val="Times New Roman"/>
        <family val="1"/>
      </rPr>
      <t>(</t>
    </r>
    <r>
      <rPr>
        <sz val="12"/>
        <rFont val="標楷體"/>
        <family val="4"/>
        <charset val="136"/>
      </rPr>
      <t>費</t>
    </r>
    <r>
      <rPr>
        <sz val="12"/>
        <rFont val="Times New Roman"/>
        <family val="1"/>
      </rPr>
      <t>)</t>
    </r>
    <r>
      <rPr>
        <sz val="12"/>
        <rFont val="標楷體"/>
        <family val="4"/>
        <charset val="136"/>
      </rPr>
      <t>率</t>
    </r>
    <phoneticPr fontId="4" type="noConversion"/>
  </si>
  <si>
    <t>金  額</t>
    <phoneticPr fontId="4" type="noConversion"/>
  </si>
  <si>
    <t>年</t>
    <phoneticPr fontId="4" type="noConversion"/>
  </si>
  <si>
    <t>　投資業務收入</t>
    <phoneticPr fontId="4" type="noConversion"/>
  </si>
  <si>
    <t>　　  國內投資</t>
    <phoneticPr fontId="4" type="noConversion"/>
  </si>
  <si>
    <t>　　  國外投資</t>
    <phoneticPr fontId="4" type="noConversion"/>
  </si>
  <si>
    <t>　　票券</t>
    <phoneticPr fontId="4" type="noConversion"/>
  </si>
  <si>
    <t>短期週轉金之利息收入。</t>
    <phoneticPr fontId="4" type="noConversion"/>
  </si>
  <si>
    <t>　　國內</t>
    <phoneticPr fontId="4" type="noConversion"/>
  </si>
  <si>
    <t>　　國外</t>
    <phoneticPr fontId="4" type="noConversion"/>
  </si>
  <si>
    <r>
      <rPr>
        <sz val="14"/>
        <rFont val="標楷體"/>
        <family val="4"/>
        <charset val="136"/>
      </rPr>
      <t>建設改良擴充</t>
    </r>
  </si>
  <si>
    <r>
      <rPr>
        <sz val="14"/>
        <rFont val="標楷體"/>
        <family val="4"/>
        <charset val="136"/>
      </rPr>
      <t>資金來源</t>
    </r>
    <phoneticPr fontId="53" type="noConversion"/>
  </si>
  <si>
    <r>
      <rPr>
        <sz val="14"/>
        <rFont val="標楷體"/>
        <family val="4"/>
        <charset val="136"/>
      </rPr>
      <t>自有資金</t>
    </r>
    <phoneticPr fontId="53" type="noConversion"/>
  </si>
  <si>
    <t>　　服務費用</t>
    <phoneticPr fontId="4" type="noConversion"/>
  </si>
  <si>
    <t>　　　一般服務費</t>
    <phoneticPr fontId="4" type="noConversion"/>
  </si>
  <si>
    <t>　　　專業服務費</t>
    <phoneticPr fontId="4" type="noConversion"/>
  </si>
  <si>
    <t>　　短絀、賠償與保險給付</t>
    <phoneticPr fontId="4" type="noConversion"/>
  </si>
  <si>
    <t>　　　各項短絀</t>
    <phoneticPr fontId="4" type="noConversion"/>
  </si>
  <si>
    <r>
      <t>比較增減</t>
    </r>
    <r>
      <rPr>
        <sz val="12"/>
        <rFont val="Times New Roman"/>
        <family val="1"/>
      </rPr>
      <t>(-)</t>
    </r>
    <phoneticPr fontId="4" type="noConversion"/>
  </si>
  <si>
    <r>
      <t xml:space="preserve">    </t>
    </r>
    <r>
      <rPr>
        <sz val="12"/>
        <rFont val="標楷體"/>
        <family val="4"/>
        <charset val="136"/>
      </rPr>
      <t>年金差額</t>
    </r>
    <phoneticPr fontId="4" type="noConversion"/>
  </si>
  <si>
    <t>機械及
設備</t>
    <phoneticPr fontId="26" type="noConversion"/>
  </si>
  <si>
    <t>增購及汰舊換新管理用公務車輛明細表</t>
    <phoneticPr fontId="53" type="noConversion"/>
  </si>
  <si>
    <t xml:space="preserve">交通及運
輸設備 </t>
    <phoneticPr fontId="26" type="noConversion"/>
  </si>
  <si>
    <t>什項
設備</t>
    <phoneticPr fontId="26" type="noConversion"/>
  </si>
  <si>
    <t>項　　目</t>
    <phoneticPr fontId="26" type="noConversion"/>
  </si>
  <si>
    <t>合 　計</t>
    <phoneticPr fontId="26" type="noConversion"/>
  </si>
  <si>
    <r>
      <rPr>
        <sz val="12"/>
        <rFont val="標楷體"/>
        <family val="4"/>
        <charset val="136"/>
      </rPr>
      <t>項</t>
    </r>
    <r>
      <rPr>
        <sz val="12"/>
        <rFont val="Times New Roman"/>
        <family val="1"/>
      </rPr>
      <t xml:space="preserve">          </t>
    </r>
    <r>
      <rPr>
        <sz val="12"/>
        <rFont val="標楷體"/>
        <family val="4"/>
        <charset val="136"/>
      </rPr>
      <t>目</t>
    </r>
    <phoneticPr fontId="3" type="noConversion"/>
  </si>
  <si>
    <t>保險收入明細表</t>
    <phoneticPr fontId="4" type="noConversion"/>
  </si>
  <si>
    <t>成本與費用及賸餘</t>
    <phoneticPr fontId="56" type="noConversion"/>
  </si>
  <si>
    <t>業務收入</t>
    <phoneticPr fontId="56" type="noConversion"/>
  </si>
  <si>
    <t>業務成本與費用</t>
    <phoneticPr fontId="56" type="noConversion"/>
  </si>
  <si>
    <t>　投融資業務收入</t>
    <phoneticPr fontId="56" type="noConversion"/>
  </si>
  <si>
    <t>　投融資業務成本</t>
    <phoneticPr fontId="56" type="noConversion"/>
  </si>
  <si>
    <t>　保險收入</t>
    <phoneticPr fontId="56" type="noConversion"/>
  </si>
  <si>
    <t>　保險成本</t>
    <phoneticPr fontId="56" type="noConversion"/>
  </si>
  <si>
    <t>　其他業務收入</t>
    <phoneticPr fontId="56" type="noConversion"/>
  </si>
  <si>
    <t>本期賸餘</t>
    <phoneticPr fontId="56" type="noConversion"/>
  </si>
  <si>
    <t>成本、費用及賸餘總額</t>
    <phoneticPr fontId="56" type="noConversion"/>
  </si>
  <si>
    <r>
      <t>資</t>
    </r>
    <r>
      <rPr>
        <sz val="12"/>
        <rFont val="Times New Roman"/>
        <family val="1"/>
      </rPr>
      <t xml:space="preserve">      </t>
    </r>
    <r>
      <rPr>
        <sz val="12"/>
        <rFont val="標楷體"/>
        <family val="4"/>
        <charset val="136"/>
      </rPr>
      <t>金</t>
    </r>
    <r>
      <rPr>
        <sz val="12"/>
        <rFont val="Times New Roman"/>
        <family val="1"/>
      </rPr>
      <t xml:space="preserve"> </t>
    </r>
    <r>
      <rPr>
        <sz val="12"/>
        <rFont val="標楷體"/>
        <family val="4"/>
        <charset val="136"/>
      </rPr>
      <t>成</t>
    </r>
    <r>
      <rPr>
        <sz val="12"/>
        <rFont val="Times New Roman"/>
        <family val="1"/>
      </rPr>
      <t xml:space="preserve"> </t>
    </r>
    <r>
      <rPr>
        <sz val="12"/>
        <rFont val="標楷體"/>
        <family val="4"/>
        <charset val="136"/>
      </rPr>
      <t>本</t>
    </r>
    <r>
      <rPr>
        <sz val="12"/>
        <rFont val="Times New Roman"/>
        <family val="1"/>
      </rPr>
      <t xml:space="preserve"> </t>
    </r>
    <r>
      <rPr>
        <sz val="12"/>
        <rFont val="標楷體"/>
        <family val="4"/>
        <charset val="136"/>
      </rPr>
      <t>率</t>
    </r>
    <r>
      <rPr>
        <sz val="12"/>
        <rFont val="Times New Roman"/>
        <family val="1"/>
      </rPr>
      <t>(%)</t>
    </r>
    <phoneticPr fontId="26" type="noConversion"/>
  </si>
  <si>
    <t>年度　</t>
    <phoneticPr fontId="56" type="noConversion"/>
  </si>
  <si>
    <t>　融資業務收入</t>
    <phoneticPr fontId="4" type="noConversion"/>
  </si>
  <si>
    <t>　存款利息收入</t>
    <phoneticPr fontId="4" type="noConversion"/>
  </si>
  <si>
    <t xml:space="preserve">    權益證券</t>
    <phoneticPr fontId="4" type="noConversion"/>
  </si>
  <si>
    <t>　　雜項業務收入</t>
    <phoneticPr fontId="4" type="noConversion"/>
  </si>
  <si>
    <r>
      <t xml:space="preserve">    </t>
    </r>
    <r>
      <rPr>
        <sz val="14"/>
        <rFont val="標楷體"/>
        <family val="4"/>
        <charset val="136"/>
      </rPr>
      <t>機械及設備</t>
    </r>
    <phoneticPr fontId="53" type="noConversion"/>
  </si>
  <si>
    <r>
      <t xml:space="preserve">    </t>
    </r>
    <r>
      <rPr>
        <sz val="14"/>
        <rFont val="標楷體"/>
        <family val="4"/>
        <charset val="136"/>
      </rPr>
      <t>交通及運輸設備</t>
    </r>
    <phoneticPr fontId="53" type="noConversion"/>
  </si>
  <si>
    <t>不動產、廠房及設備</t>
    <phoneticPr fontId="53" type="noConversion"/>
  </si>
  <si>
    <t xml:space="preserve">  業務收入</t>
    <phoneticPr fontId="56" type="noConversion"/>
  </si>
  <si>
    <t xml:space="preserve">  業務外收入</t>
    <phoneticPr fontId="56" type="noConversion"/>
  </si>
  <si>
    <t xml:space="preserve">  業務成本與費用</t>
    <phoneticPr fontId="56" type="noConversion"/>
  </si>
  <si>
    <t xml:space="preserve">  業務外費用</t>
    <phoneticPr fontId="56" type="noConversion"/>
  </si>
  <si>
    <r>
      <rPr>
        <b/>
        <sz val="18"/>
        <rFont val="標楷體"/>
        <family val="4"/>
        <charset val="136"/>
      </rPr>
      <t>圖</t>
    </r>
    <r>
      <rPr>
        <b/>
        <sz val="18"/>
        <rFont val="Times New Roman"/>
        <family val="1"/>
      </rPr>
      <t>1</t>
    </r>
    <phoneticPr fontId="53" type="noConversion"/>
  </si>
  <si>
    <r>
      <rPr>
        <b/>
        <sz val="18"/>
        <rFont val="標楷體"/>
        <family val="4"/>
        <charset val="136"/>
      </rPr>
      <t>圖</t>
    </r>
    <r>
      <rPr>
        <b/>
        <sz val="18"/>
        <rFont val="Times New Roman"/>
        <family val="1"/>
      </rPr>
      <t>2</t>
    </r>
    <phoneticPr fontId="53" type="noConversion"/>
  </si>
  <si>
    <r>
      <rPr>
        <b/>
        <sz val="18"/>
        <rFont val="標楷體"/>
        <family val="4"/>
        <charset val="136"/>
      </rPr>
      <t>圖</t>
    </r>
    <r>
      <rPr>
        <b/>
        <sz val="18"/>
        <rFont val="Times New Roman"/>
        <family val="1"/>
      </rPr>
      <t>3</t>
    </r>
    <phoneticPr fontId="53" type="noConversion"/>
  </si>
  <si>
    <t>　調整項目</t>
    <phoneticPr fontId="4" type="noConversion"/>
  </si>
  <si>
    <t>　　　獎金</t>
    <phoneticPr fontId="4" type="noConversion"/>
  </si>
  <si>
    <t>　　　退休及卹償金</t>
    <phoneticPr fontId="4" type="noConversion"/>
  </si>
  <si>
    <t>　　　福利費</t>
    <phoneticPr fontId="4" type="noConversion"/>
  </si>
  <si>
    <t>　　　提繳費</t>
    <phoneticPr fontId="4" type="noConversion"/>
  </si>
  <si>
    <t>　　服務費用</t>
    <phoneticPr fontId="4" type="noConversion"/>
  </si>
  <si>
    <r>
      <rPr>
        <sz val="12"/>
        <rFont val="標楷體"/>
        <family val="4"/>
        <charset val="136"/>
      </rPr>
      <t>機械及</t>
    </r>
    <r>
      <rPr>
        <sz val="12"/>
        <rFont val="Times New Roman"/>
        <family val="1"/>
      </rPr>
      <t xml:space="preserve">   
</t>
    </r>
    <r>
      <rPr>
        <sz val="12"/>
        <rFont val="標楷體"/>
        <family val="4"/>
        <charset val="136"/>
      </rPr>
      <t>設備</t>
    </r>
    <phoneticPr fontId="3" type="noConversion"/>
  </si>
  <si>
    <t>租賃權
益改良</t>
    <phoneticPr fontId="26" type="noConversion"/>
  </si>
  <si>
    <t xml:space="preserve">    分年性項目</t>
    <phoneticPr fontId="26" type="noConversion"/>
  </si>
  <si>
    <r>
      <t xml:space="preserve">    </t>
    </r>
    <r>
      <rPr>
        <b/>
        <sz val="12"/>
        <rFont val="標楷體"/>
        <family val="4"/>
        <charset val="136"/>
      </rPr>
      <t>一次性項目</t>
    </r>
    <phoneticPr fontId="26" type="noConversion"/>
  </si>
  <si>
    <t>衛 生 福 利 部 主 管</t>
    <phoneticPr fontId="4" type="noConversion"/>
  </si>
  <si>
    <t>國 民 年 金 保 險 基 金</t>
    <phoneticPr fontId="4" type="noConversion"/>
  </si>
  <si>
    <r>
      <t xml:space="preserve">    </t>
    </r>
    <r>
      <rPr>
        <b/>
        <sz val="12"/>
        <rFont val="標楷體"/>
        <family val="4"/>
        <charset val="136"/>
      </rPr>
      <t>其他補助收入</t>
    </r>
    <phoneticPr fontId="4" type="noConversion"/>
  </si>
  <si>
    <r>
      <t xml:space="preserve">    </t>
    </r>
    <r>
      <rPr>
        <b/>
        <sz val="12"/>
        <rFont val="標楷體"/>
        <family val="4"/>
        <charset val="136"/>
      </rPr>
      <t>雜項業務收入</t>
    </r>
    <phoneticPr fontId="4" type="noConversion"/>
  </si>
  <si>
    <r>
      <rPr>
        <b/>
        <sz val="12"/>
        <rFont val="標楷體"/>
        <family val="4"/>
        <charset val="136"/>
      </rPr>
      <t>投融資業務成本</t>
    </r>
    <phoneticPr fontId="4" type="noConversion"/>
  </si>
  <si>
    <t>　投融資業務收入</t>
    <phoneticPr fontId="4" type="noConversion"/>
  </si>
  <si>
    <r>
      <rPr>
        <b/>
        <sz val="12"/>
        <rFont val="標楷體"/>
        <family val="4"/>
        <charset val="136"/>
      </rPr>
      <t>保險成本</t>
    </r>
    <phoneticPr fontId="4" type="noConversion"/>
  </si>
  <si>
    <r>
      <rPr>
        <b/>
        <sz val="12"/>
        <rFont val="標楷體"/>
        <family val="4"/>
        <charset val="136"/>
      </rPr>
      <t>　保險給付</t>
    </r>
    <phoneticPr fontId="4" type="noConversion"/>
  </si>
  <si>
    <r>
      <rPr>
        <b/>
        <sz val="12"/>
        <rFont val="標楷體"/>
        <family val="4"/>
        <charset val="136"/>
      </rPr>
      <t>　提存安全準備</t>
    </r>
    <phoneticPr fontId="4" type="noConversion"/>
  </si>
  <si>
    <r>
      <rPr>
        <b/>
        <sz val="12"/>
        <rFont val="標楷體"/>
        <family val="4"/>
        <charset val="136"/>
      </rPr>
      <t>　呆帳</t>
    </r>
    <phoneticPr fontId="4" type="noConversion"/>
  </si>
  <si>
    <t>　　折減基金繳庫</t>
    <phoneticPr fontId="4" type="noConversion"/>
  </si>
  <si>
    <t>　　公益彩券盈餘分配收入</t>
    <phoneticPr fontId="4" type="noConversion"/>
  </si>
  <si>
    <t>收入：</t>
    <phoneticPr fontId="4" type="noConversion"/>
  </si>
  <si>
    <t>固定資產建設改良擴充明細表</t>
    <phoneticPr fontId="53" type="noConversion"/>
  </si>
  <si>
    <r>
      <t>資</t>
    </r>
    <r>
      <rPr>
        <sz val="18"/>
        <rFont val="標楷體"/>
        <family val="4"/>
        <charset val="136"/>
      </rPr>
      <t>產</t>
    </r>
    <r>
      <rPr>
        <sz val="18"/>
        <rFont val="標楷體"/>
        <family val="4"/>
        <charset val="136"/>
      </rPr>
      <t>折</t>
    </r>
    <r>
      <rPr>
        <sz val="18"/>
        <rFont val="標楷體"/>
        <family val="4"/>
        <charset val="136"/>
      </rPr>
      <t>舊</t>
    </r>
    <r>
      <rPr>
        <sz val="18"/>
        <rFont val="標楷體"/>
        <family val="4"/>
        <charset val="136"/>
      </rPr>
      <t>明</t>
    </r>
    <r>
      <rPr>
        <sz val="18"/>
        <rFont val="標楷體"/>
        <family val="4"/>
        <charset val="136"/>
      </rPr>
      <t>細</t>
    </r>
    <r>
      <rPr>
        <sz val="18"/>
        <rFont val="標楷體"/>
        <family val="4"/>
        <charset val="136"/>
      </rPr>
      <t>表</t>
    </r>
    <phoneticPr fontId="53" type="noConversion"/>
  </si>
  <si>
    <r>
      <t>資</t>
    </r>
    <r>
      <rPr>
        <sz val="18"/>
        <rFont val="標楷體"/>
        <family val="4"/>
        <charset val="136"/>
      </rPr>
      <t>產</t>
    </r>
    <r>
      <rPr>
        <sz val="18"/>
        <rFont val="標楷體"/>
        <family val="4"/>
        <charset val="136"/>
      </rPr>
      <t>報</t>
    </r>
    <r>
      <rPr>
        <sz val="18"/>
        <rFont val="標楷體"/>
        <family val="4"/>
        <charset val="136"/>
      </rPr>
      <t>廢</t>
    </r>
    <r>
      <rPr>
        <sz val="18"/>
        <rFont val="標楷體"/>
        <family val="4"/>
        <charset val="136"/>
      </rPr>
      <t>明</t>
    </r>
    <r>
      <rPr>
        <sz val="18"/>
        <rFont val="標楷體"/>
        <family val="4"/>
        <charset val="136"/>
      </rPr>
      <t>細</t>
    </r>
    <r>
      <rPr>
        <sz val="18"/>
        <rFont val="標楷體"/>
        <family val="4"/>
        <charset val="136"/>
      </rPr>
      <t>表</t>
    </r>
    <phoneticPr fontId="53" type="noConversion"/>
  </si>
  <si>
    <t>收支餘絀預計表</t>
    <phoneticPr fontId="4" type="noConversion"/>
  </si>
  <si>
    <t>保險成本說明</t>
    <phoneticPr fontId="4" type="noConversion"/>
  </si>
  <si>
    <t>預計平衡表說明</t>
    <phoneticPr fontId="4" type="noConversion"/>
  </si>
  <si>
    <r>
      <rPr>
        <u/>
        <sz val="16"/>
        <rFont val="標楷體"/>
        <family val="4"/>
        <charset val="136"/>
      </rPr>
      <t>衛</t>
    </r>
    <r>
      <rPr>
        <u/>
        <sz val="16"/>
        <rFont val="Times New Roman"/>
        <family val="1"/>
      </rPr>
      <t xml:space="preserve">  </t>
    </r>
    <r>
      <rPr>
        <u/>
        <sz val="16"/>
        <rFont val="標楷體"/>
        <family val="4"/>
        <charset val="136"/>
      </rPr>
      <t>生</t>
    </r>
    <r>
      <rPr>
        <u/>
        <sz val="16"/>
        <rFont val="Times New Roman"/>
        <family val="1"/>
      </rPr>
      <t xml:space="preserve">  </t>
    </r>
    <r>
      <rPr>
        <u/>
        <sz val="16"/>
        <rFont val="標楷體"/>
        <family val="4"/>
        <charset val="136"/>
      </rPr>
      <t>福</t>
    </r>
    <r>
      <rPr>
        <u/>
        <sz val="16"/>
        <rFont val="Times New Roman"/>
        <family val="1"/>
      </rPr>
      <t xml:space="preserve">  </t>
    </r>
    <r>
      <rPr>
        <u/>
        <sz val="16"/>
        <rFont val="標楷體"/>
        <family val="4"/>
        <charset val="136"/>
      </rPr>
      <t>利</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主</t>
    </r>
    <r>
      <rPr>
        <u/>
        <sz val="16"/>
        <rFont val="Times New Roman"/>
        <family val="1"/>
      </rPr>
      <t xml:space="preserve">  </t>
    </r>
    <r>
      <rPr>
        <u/>
        <sz val="16"/>
        <rFont val="標楷體"/>
        <family val="4"/>
        <charset val="136"/>
      </rPr>
      <t>管</t>
    </r>
    <phoneticPr fontId="4" type="noConversion"/>
  </si>
  <si>
    <r>
      <rPr>
        <u/>
        <sz val="16"/>
        <rFont val="標楷體"/>
        <family val="4"/>
        <charset val="136"/>
      </rPr>
      <t>國</t>
    </r>
    <r>
      <rPr>
        <u/>
        <sz val="16"/>
        <rFont val="Times New Roman"/>
        <family val="1"/>
      </rPr>
      <t xml:space="preserve">  </t>
    </r>
    <r>
      <rPr>
        <u/>
        <sz val="16"/>
        <rFont val="標楷體"/>
        <family val="4"/>
        <charset val="136"/>
      </rPr>
      <t>民</t>
    </r>
    <r>
      <rPr>
        <u/>
        <sz val="16"/>
        <rFont val="Times New Roman"/>
        <family val="1"/>
      </rPr>
      <t xml:space="preserve">  </t>
    </r>
    <r>
      <rPr>
        <u/>
        <sz val="16"/>
        <rFont val="標楷體"/>
        <family val="4"/>
        <charset val="136"/>
      </rPr>
      <t>年</t>
    </r>
    <r>
      <rPr>
        <u/>
        <sz val="16"/>
        <rFont val="Times New Roman"/>
        <family val="1"/>
      </rPr>
      <t xml:space="preserve">  </t>
    </r>
    <r>
      <rPr>
        <u/>
        <sz val="16"/>
        <rFont val="標楷體"/>
        <family val="4"/>
        <charset val="136"/>
      </rPr>
      <t>金</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4" type="noConversion"/>
  </si>
  <si>
    <t>收支餘絀預計表說明</t>
    <phoneticPr fontId="4" type="noConversion"/>
  </si>
  <si>
    <t>一、</t>
    <phoneticPr fontId="4" type="noConversion"/>
  </si>
  <si>
    <t>（一）</t>
    <phoneticPr fontId="4" type="noConversion"/>
  </si>
  <si>
    <t>（二）</t>
    <phoneticPr fontId="4" type="noConversion"/>
  </si>
  <si>
    <t>（三）</t>
    <phoneticPr fontId="4" type="noConversion"/>
  </si>
  <si>
    <t>二、</t>
    <phoneticPr fontId="4" type="noConversion"/>
  </si>
  <si>
    <r>
      <rPr>
        <sz val="12"/>
        <rFont val="標楷體"/>
        <family val="4"/>
        <charset val="136"/>
      </rPr>
      <t>（三）</t>
    </r>
    <phoneticPr fontId="4" type="noConversion"/>
  </si>
  <si>
    <r>
      <rPr>
        <sz val="12"/>
        <rFont val="標楷體"/>
        <family val="4"/>
        <charset val="136"/>
      </rPr>
      <t>其他業務成本</t>
    </r>
    <r>
      <rPr>
        <sz val="12"/>
        <rFont val="Times New Roman"/>
        <family val="1"/>
      </rPr>
      <t>83,730</t>
    </r>
    <r>
      <rPr>
        <sz val="12"/>
        <rFont val="標楷體"/>
        <family val="4"/>
        <charset val="136"/>
      </rPr>
      <t>千元，係中央政府遲延繳納保險費產生之利息。</t>
    </r>
    <phoneticPr fontId="4" type="noConversion"/>
  </si>
  <si>
    <t>三、</t>
    <phoneticPr fontId="4" type="noConversion"/>
  </si>
  <si>
    <t>四、</t>
    <phoneticPr fontId="4" type="noConversion"/>
  </si>
  <si>
    <t>成本或
重估價值</t>
    <phoneticPr fontId="26" type="noConversion"/>
  </si>
  <si>
    <r>
      <t>已提</t>
    </r>
    <r>
      <rPr>
        <sz val="12"/>
        <rFont val="Times New Roman"/>
        <family val="1"/>
      </rPr>
      <t xml:space="preserve">
</t>
    </r>
    <r>
      <rPr>
        <sz val="12"/>
        <rFont val="標楷體"/>
        <family val="4"/>
        <charset val="136"/>
      </rPr>
      <t>折舊額</t>
    </r>
    <phoneticPr fontId="26" type="noConversion"/>
  </si>
  <si>
    <r>
      <t>衛</t>
    </r>
    <r>
      <rPr>
        <u/>
        <sz val="16"/>
        <rFont val="Times New Roman"/>
        <family val="1"/>
      </rPr>
      <t xml:space="preserve">  </t>
    </r>
    <r>
      <rPr>
        <u/>
        <sz val="16"/>
        <rFont val="標楷體"/>
        <family val="4"/>
        <charset val="136"/>
      </rPr>
      <t>生</t>
    </r>
    <r>
      <rPr>
        <u/>
        <sz val="16"/>
        <rFont val="Times New Roman"/>
        <family val="1"/>
      </rPr>
      <t xml:space="preserve">  </t>
    </r>
    <r>
      <rPr>
        <u/>
        <sz val="16"/>
        <rFont val="標楷體"/>
        <family val="4"/>
        <charset val="136"/>
      </rPr>
      <t>福</t>
    </r>
    <r>
      <rPr>
        <u/>
        <sz val="16"/>
        <rFont val="Times New Roman"/>
        <family val="1"/>
      </rPr>
      <t xml:space="preserve">  </t>
    </r>
    <r>
      <rPr>
        <u/>
        <sz val="16"/>
        <rFont val="標楷體"/>
        <family val="4"/>
        <charset val="136"/>
      </rPr>
      <t>利</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主</t>
    </r>
    <r>
      <rPr>
        <u/>
        <sz val="16"/>
        <rFont val="Times New Roman"/>
        <family val="1"/>
      </rPr>
      <t xml:space="preserve">  </t>
    </r>
    <r>
      <rPr>
        <u/>
        <sz val="16"/>
        <rFont val="標楷體"/>
        <family val="4"/>
        <charset val="136"/>
      </rPr>
      <t>管</t>
    </r>
    <phoneticPr fontId="4" type="noConversion"/>
  </si>
  <si>
    <r>
      <t>國</t>
    </r>
    <r>
      <rPr>
        <u/>
        <sz val="16"/>
        <rFont val="Times New Roman"/>
        <family val="1"/>
      </rPr>
      <t xml:space="preserve">  </t>
    </r>
    <r>
      <rPr>
        <u/>
        <sz val="16"/>
        <rFont val="標楷體"/>
        <family val="4"/>
        <charset val="136"/>
      </rPr>
      <t>民</t>
    </r>
    <r>
      <rPr>
        <u/>
        <sz val="16"/>
        <rFont val="Times New Roman"/>
        <family val="1"/>
      </rPr>
      <t xml:space="preserve">  </t>
    </r>
    <r>
      <rPr>
        <u/>
        <sz val="16"/>
        <rFont val="標楷體"/>
        <family val="4"/>
        <charset val="136"/>
      </rPr>
      <t>年</t>
    </r>
    <r>
      <rPr>
        <u/>
        <sz val="16"/>
        <rFont val="Times New Roman"/>
        <family val="1"/>
      </rPr>
      <t xml:space="preserve">  </t>
    </r>
    <r>
      <rPr>
        <u/>
        <sz val="16"/>
        <rFont val="標楷體"/>
        <family val="4"/>
        <charset val="136"/>
      </rPr>
      <t>金</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4" type="noConversion"/>
  </si>
  <si>
    <r>
      <rPr>
        <b/>
        <sz val="12"/>
        <color indexed="8"/>
        <rFont val="標楷體"/>
        <family val="4"/>
        <charset val="136"/>
      </rPr>
      <t>用人費用</t>
    </r>
    <phoneticPr fontId="4" type="noConversion"/>
  </si>
  <si>
    <r>
      <rPr>
        <sz val="12"/>
        <color indexed="8"/>
        <rFont val="標楷體"/>
        <family val="4"/>
        <charset val="136"/>
      </rPr>
      <t>獎金</t>
    </r>
    <phoneticPr fontId="4" type="noConversion"/>
  </si>
  <si>
    <t>1.</t>
    <phoneticPr fontId="4" type="noConversion"/>
  </si>
  <si>
    <t>2.</t>
    <phoneticPr fontId="4" type="noConversion"/>
  </si>
  <si>
    <r>
      <rPr>
        <sz val="12"/>
        <color indexed="8"/>
        <rFont val="標楷體"/>
        <family val="4"/>
        <charset val="136"/>
      </rPr>
      <t>退休及卹償金</t>
    </r>
    <phoneticPr fontId="4" type="noConversion"/>
  </si>
  <si>
    <r>
      <rPr>
        <sz val="12"/>
        <color indexed="8"/>
        <rFont val="標楷體"/>
        <family val="4"/>
        <charset val="136"/>
      </rPr>
      <t>福利費</t>
    </r>
    <r>
      <rPr>
        <b/>
        <sz val="12"/>
        <rFont val="Times New Roman"/>
        <family val="1"/>
      </rPr>
      <t/>
    </r>
    <phoneticPr fontId="4" type="noConversion"/>
  </si>
  <si>
    <t>1.</t>
    <phoneticPr fontId="4" type="noConversion"/>
  </si>
  <si>
    <t>3.</t>
    <phoneticPr fontId="4" type="noConversion"/>
  </si>
  <si>
    <r>
      <rPr>
        <sz val="12"/>
        <color indexed="8"/>
        <rFont val="標楷體"/>
        <family val="4"/>
        <charset val="136"/>
      </rPr>
      <t>提繳費</t>
    </r>
    <phoneticPr fontId="4" type="noConversion"/>
  </si>
  <si>
    <r>
      <rPr>
        <b/>
        <sz val="12"/>
        <color indexed="8"/>
        <rFont val="標楷體"/>
        <family val="4"/>
        <charset val="136"/>
      </rPr>
      <t>服務費用</t>
    </r>
    <phoneticPr fontId="4" type="noConversion"/>
  </si>
  <si>
    <r>
      <rPr>
        <sz val="12"/>
        <color indexed="8"/>
        <rFont val="標楷體"/>
        <family val="4"/>
        <charset val="136"/>
      </rPr>
      <t>水電費</t>
    </r>
    <phoneticPr fontId="4" type="noConversion"/>
  </si>
  <si>
    <r>
      <rPr>
        <sz val="12"/>
        <color indexed="8"/>
        <rFont val="標楷體"/>
        <family val="4"/>
        <charset val="136"/>
      </rPr>
      <t>旅運費</t>
    </r>
    <phoneticPr fontId="4" type="noConversion"/>
  </si>
  <si>
    <t>修理保養及保固費</t>
    <phoneticPr fontId="4" type="noConversion"/>
  </si>
  <si>
    <r>
      <rPr>
        <sz val="12"/>
        <color indexed="8"/>
        <rFont val="標楷體"/>
        <family val="4"/>
        <charset val="136"/>
      </rPr>
      <t>保險費</t>
    </r>
    <phoneticPr fontId="4" type="noConversion"/>
  </si>
  <si>
    <r>
      <rPr>
        <sz val="12"/>
        <color indexed="8"/>
        <rFont val="標楷體"/>
        <family val="4"/>
        <charset val="136"/>
      </rPr>
      <t>一般服務費</t>
    </r>
    <r>
      <rPr>
        <b/>
        <sz val="12"/>
        <rFont val="Times New Roman"/>
        <family val="1"/>
      </rPr>
      <t/>
    </r>
    <phoneticPr fontId="4" type="noConversion"/>
  </si>
  <si>
    <t>1.</t>
    <phoneticPr fontId="4" type="noConversion"/>
  </si>
  <si>
    <t>2.</t>
    <phoneticPr fontId="4" type="noConversion"/>
  </si>
  <si>
    <t>3.</t>
    <phoneticPr fontId="4" type="noConversion"/>
  </si>
  <si>
    <t>4.</t>
    <phoneticPr fontId="4" type="noConversion"/>
  </si>
  <si>
    <t>5.</t>
    <phoneticPr fontId="4" type="noConversion"/>
  </si>
  <si>
    <t>(1)</t>
    <phoneticPr fontId="4" type="noConversion"/>
  </si>
  <si>
    <t>6.</t>
    <phoneticPr fontId="4" type="noConversion"/>
  </si>
  <si>
    <r>
      <rPr>
        <b/>
        <sz val="12"/>
        <color indexed="8"/>
        <rFont val="標楷體"/>
        <family val="4"/>
        <charset val="136"/>
      </rPr>
      <t>材料及用品費</t>
    </r>
    <phoneticPr fontId="4" type="noConversion"/>
  </si>
  <si>
    <r>
      <rPr>
        <sz val="12"/>
        <color indexed="8"/>
        <rFont val="標楷體"/>
        <family val="4"/>
        <charset val="136"/>
      </rPr>
      <t>使用材料費</t>
    </r>
    <phoneticPr fontId="4" type="noConversion"/>
  </si>
  <si>
    <r>
      <rPr>
        <sz val="12"/>
        <color indexed="8"/>
        <rFont val="標楷體"/>
        <family val="4"/>
        <charset val="136"/>
      </rPr>
      <t>用品消耗</t>
    </r>
    <phoneticPr fontId="4" type="noConversion"/>
  </si>
  <si>
    <r>
      <rPr>
        <b/>
        <sz val="12"/>
        <color indexed="8"/>
        <rFont val="標楷體"/>
        <family val="4"/>
        <charset val="136"/>
      </rPr>
      <t>租金與利息</t>
    </r>
    <phoneticPr fontId="4" type="noConversion"/>
  </si>
  <si>
    <r>
      <rPr>
        <sz val="12"/>
        <color indexed="8"/>
        <rFont val="標楷體"/>
        <family val="4"/>
        <charset val="136"/>
      </rPr>
      <t>房租</t>
    </r>
    <phoneticPr fontId="4" type="noConversion"/>
  </si>
  <si>
    <r>
      <rPr>
        <sz val="12"/>
        <color indexed="8"/>
        <rFont val="標楷體"/>
        <family val="4"/>
        <charset val="136"/>
      </rPr>
      <t>機器租金</t>
    </r>
    <phoneticPr fontId="4" type="noConversion"/>
  </si>
  <si>
    <r>
      <rPr>
        <sz val="12"/>
        <color indexed="8"/>
        <rFont val="標楷體"/>
        <family val="4"/>
        <charset val="136"/>
      </rPr>
      <t>交通及運輸設備租金</t>
    </r>
    <phoneticPr fontId="4" type="noConversion"/>
  </si>
  <si>
    <r>
      <rPr>
        <sz val="12"/>
        <color indexed="8"/>
        <rFont val="標楷體"/>
        <family val="4"/>
        <charset val="136"/>
      </rPr>
      <t>什項設備租金</t>
    </r>
    <phoneticPr fontId="4" type="noConversion"/>
  </si>
  <si>
    <t>不動產、廠房及設備折舊</t>
    <phoneticPr fontId="4" type="noConversion"/>
  </si>
  <si>
    <r>
      <rPr>
        <sz val="12"/>
        <color indexed="8"/>
        <rFont val="標楷體"/>
        <family val="4"/>
        <charset val="136"/>
      </rPr>
      <t>攤</t>
    </r>
    <r>
      <rPr>
        <sz val="12"/>
        <color indexed="8"/>
        <rFont val="標楷體"/>
        <family val="4"/>
        <charset val="136"/>
      </rPr>
      <t>銷</t>
    </r>
    <phoneticPr fontId="4" type="noConversion"/>
  </si>
  <si>
    <r>
      <rPr>
        <b/>
        <sz val="12"/>
        <color indexed="8"/>
        <rFont val="標楷體"/>
        <family val="4"/>
        <charset val="136"/>
      </rPr>
      <t>稅捐與規費(強制費)</t>
    </r>
    <phoneticPr fontId="4" type="noConversion"/>
  </si>
  <si>
    <t>消費與行為稅</t>
    <phoneticPr fontId="4" type="noConversion"/>
  </si>
  <si>
    <t>規費</t>
    <phoneticPr fontId="4" type="noConversion"/>
  </si>
  <si>
    <r>
      <t xml:space="preserve">  </t>
    </r>
    <r>
      <rPr>
        <sz val="12"/>
        <color indexed="8"/>
        <rFont val="標楷體"/>
        <family val="4"/>
        <charset val="136"/>
      </rPr>
      <t>分擔</t>
    </r>
    <phoneticPr fontId="4" type="noConversion"/>
  </si>
  <si>
    <t>其他</t>
    <phoneticPr fontId="4" type="noConversion"/>
  </si>
  <si>
    <t>其他費用</t>
    <phoneticPr fontId="4" type="noConversion"/>
  </si>
  <si>
    <t>其他</t>
    <phoneticPr fontId="4" type="noConversion"/>
  </si>
  <si>
    <r>
      <t xml:space="preserve">    </t>
    </r>
    <r>
      <rPr>
        <sz val="14"/>
        <rFont val="標楷體"/>
        <family val="4"/>
        <charset val="136"/>
      </rPr>
      <t>什項設備</t>
    </r>
    <phoneticPr fontId="53" type="noConversion"/>
  </si>
  <si>
    <t>（三）</t>
    <phoneticPr fontId="4" type="noConversion"/>
  </si>
  <si>
    <t>業務外收入</t>
    <phoneticPr fontId="56" type="noConversion"/>
  </si>
  <si>
    <t>業務外收入明細表</t>
    <phoneticPr fontId="4" type="noConversion"/>
  </si>
  <si>
    <t>業務外收入</t>
    <phoneticPr fontId="4" type="noConversion"/>
  </si>
  <si>
    <r>
      <t xml:space="preserve">    </t>
    </r>
    <r>
      <rPr>
        <b/>
        <sz val="12"/>
        <rFont val="標楷體"/>
        <family val="4"/>
        <charset val="136"/>
      </rPr>
      <t>其他業務外收入</t>
    </r>
    <phoneticPr fontId="4" type="noConversion"/>
  </si>
  <si>
    <t>　預付款項</t>
    <phoneticPr fontId="4" type="noConversion"/>
  </si>
  <si>
    <t>什項設備</t>
    <phoneticPr fontId="3" type="noConversion"/>
  </si>
  <si>
    <t xml:space="preserve">      什項設備</t>
    <phoneticPr fontId="26" type="noConversion"/>
  </si>
  <si>
    <t>比較增減</t>
    <phoneticPr fontId="4" type="noConversion"/>
  </si>
  <si>
    <t>　減少流動金融資產及短期貸墊款</t>
    <phoneticPr fontId="4" type="noConversion"/>
  </si>
  <si>
    <t>科目及業務項目</t>
    <phoneticPr fontId="4" type="noConversion"/>
  </si>
  <si>
    <t>電腦軟體</t>
  </si>
  <si>
    <t>貸出款明細表</t>
    <phoneticPr fontId="53" type="noConversion"/>
  </si>
  <si>
    <t>貸款
年度</t>
    <phoneticPr fontId="26" type="noConversion"/>
  </si>
  <si>
    <t>備註</t>
    <phoneticPr fontId="26" type="noConversion"/>
  </si>
  <si>
    <t>期初貸出
餘額</t>
    <phoneticPr fontId="26" type="noConversion"/>
  </si>
  <si>
    <t>本年度貸出金額</t>
    <phoneticPr fontId="26" type="noConversion"/>
  </si>
  <si>
    <t>截至本年度
累計
貸出餘額</t>
    <phoneticPr fontId="26" type="noConversion"/>
  </si>
  <si>
    <t>計畫名稱</t>
    <phoneticPr fontId="26" type="noConversion"/>
  </si>
  <si>
    <t xml:space="preserve">    委外開發設計應用軟體</t>
    <phoneticPr fontId="4" type="noConversion"/>
  </si>
  <si>
    <t xml:space="preserve">    購置電腦軟體費</t>
    <phoneticPr fontId="4" type="noConversion"/>
  </si>
  <si>
    <t>前年度決算數</t>
    <phoneticPr fontId="4" type="noConversion"/>
  </si>
  <si>
    <t xml:space="preserve">  勞動部勞工保險局</t>
    <phoneticPr fontId="4" type="noConversion"/>
  </si>
  <si>
    <t>總  計</t>
    <phoneticPr fontId="4" type="noConversion"/>
  </si>
  <si>
    <t>短期貸款</t>
    <phoneticPr fontId="4" type="noConversion"/>
  </si>
  <si>
    <r>
      <t>　　　攤</t>
    </r>
    <r>
      <rPr>
        <sz val="12"/>
        <color indexed="8"/>
        <rFont val="標楷體"/>
        <family val="4"/>
        <charset val="136"/>
      </rPr>
      <t>銷</t>
    </r>
    <phoneticPr fontId="4" type="noConversion"/>
  </si>
  <si>
    <r>
      <t>　　　攤</t>
    </r>
    <r>
      <rPr>
        <sz val="12"/>
        <color indexed="8"/>
        <rFont val="標楷體"/>
        <family val="4"/>
        <charset val="136"/>
      </rPr>
      <t>銷</t>
    </r>
    <phoneticPr fontId="4" type="noConversion"/>
  </si>
  <si>
    <t>業務計畫及預算說明</t>
    <phoneticPr fontId="53" type="noConversion"/>
  </si>
  <si>
    <t>預算主要表</t>
    <phoneticPr fontId="53" type="noConversion"/>
  </si>
  <si>
    <t>預算明細表</t>
    <phoneticPr fontId="53" type="noConversion"/>
  </si>
  <si>
    <t>預算參考表</t>
    <phoneticPr fontId="53" type="noConversion"/>
  </si>
  <si>
    <t>附錄</t>
    <phoneticPr fontId="53" type="noConversion"/>
  </si>
  <si>
    <r>
      <t>　攤</t>
    </r>
    <r>
      <rPr>
        <sz val="12"/>
        <color indexed="8"/>
        <rFont val="標楷體"/>
        <family val="4"/>
        <charset val="136"/>
      </rPr>
      <t>銷</t>
    </r>
    <phoneticPr fontId="4" type="noConversion"/>
  </si>
  <si>
    <t>資金來源</t>
    <phoneticPr fontId="26" type="noConversion"/>
  </si>
  <si>
    <t>投資總額</t>
    <phoneticPr fontId="26" type="noConversion"/>
  </si>
  <si>
    <t>預(決)算數</t>
    <phoneticPr fontId="4" type="noConversion"/>
  </si>
  <si>
    <r>
      <t>國</t>
    </r>
    <r>
      <rPr>
        <sz val="12"/>
        <rFont val="Times New Roman"/>
        <family val="1"/>
      </rPr>
      <t xml:space="preserve"> </t>
    </r>
    <r>
      <rPr>
        <sz val="12"/>
        <rFont val="標楷體"/>
        <family val="4"/>
        <charset val="136"/>
      </rPr>
      <t>庫</t>
    </r>
    <r>
      <rPr>
        <sz val="12"/>
        <rFont val="Times New Roman"/>
        <family val="1"/>
      </rPr>
      <t xml:space="preserve"> </t>
    </r>
    <r>
      <rPr>
        <sz val="12"/>
        <rFont val="標楷體"/>
        <family val="4"/>
        <charset val="136"/>
      </rPr>
      <t>撥</t>
    </r>
    <r>
      <rPr>
        <sz val="12"/>
        <rFont val="Times New Roman"/>
        <family val="1"/>
      </rPr>
      <t xml:space="preserve"> </t>
    </r>
    <r>
      <rPr>
        <sz val="12"/>
        <rFont val="標楷體"/>
        <family val="4"/>
        <charset val="136"/>
      </rPr>
      <t>款</t>
    </r>
    <phoneticPr fontId="26" type="noConversion"/>
  </si>
  <si>
    <t>國庫撥款</t>
    <phoneticPr fontId="26" type="noConversion"/>
  </si>
  <si>
    <t>　　國庫增撥數</t>
    <phoneticPr fontId="4" type="noConversion"/>
  </si>
  <si>
    <t xml:space="preserve">  增加不動產、廠房及設備、礦產資源</t>
    <phoneticPr fontId="4" type="noConversion"/>
  </si>
  <si>
    <t>　　手續費收入</t>
    <phoneticPr fontId="4" type="noConversion"/>
  </si>
  <si>
    <t>　　租金與利息</t>
    <phoneticPr fontId="4" type="noConversion"/>
  </si>
  <si>
    <t>　　　利息</t>
    <phoneticPr fontId="4" type="noConversion"/>
  </si>
  <si>
    <t>地租及水租</t>
    <phoneticPr fontId="4" type="noConversion"/>
  </si>
  <si>
    <t>　減少投資、長期應收款、貸墊款及準備金</t>
    <phoneticPr fontId="4" type="noConversion"/>
  </si>
  <si>
    <r>
      <rPr>
        <sz val="12"/>
        <rFont val="標楷體"/>
        <family val="4"/>
        <charset val="136"/>
      </rPr>
      <t>依國民年金法第</t>
    </r>
    <r>
      <rPr>
        <sz val="12"/>
        <rFont val="Times New Roman"/>
        <family val="1"/>
      </rPr>
      <t>50</t>
    </r>
    <r>
      <rPr>
        <sz val="12"/>
        <rFont val="標楷體"/>
        <family val="4"/>
        <charset val="136"/>
      </rPr>
      <t>條規定辦理之罰鍰收入。</t>
    </r>
    <phoneticPr fontId="4" type="noConversion"/>
  </si>
  <si>
    <t>本科目全數由勞動部勞動基金運用局辦理。</t>
    <phoneticPr fontId="4" type="noConversion"/>
  </si>
  <si>
    <r>
      <t>1.</t>
    </r>
    <r>
      <rPr>
        <sz val="12"/>
        <rFont val="標楷體"/>
        <family val="4"/>
        <charset val="136"/>
      </rPr>
      <t>保險支出：</t>
    </r>
    <phoneticPr fontId="4" type="noConversion"/>
  </si>
  <si>
    <r>
      <t>2.</t>
    </r>
    <r>
      <rPr>
        <sz val="12"/>
        <rFont val="標楷體"/>
        <family val="4"/>
        <charset val="136"/>
      </rPr>
      <t>年金差額：</t>
    </r>
    <r>
      <rPr>
        <sz val="13"/>
        <rFont val="Times New Roman"/>
        <family val="1"/>
      </rPr>
      <t/>
    </r>
    <phoneticPr fontId="4" type="noConversion"/>
  </si>
  <si>
    <r>
      <t>3.</t>
    </r>
    <r>
      <rPr>
        <sz val="12"/>
        <rFont val="標楷體"/>
        <family val="4"/>
        <charset val="136"/>
      </rPr>
      <t>複檢費用：</t>
    </r>
    <phoneticPr fontId="4" type="noConversion"/>
  </si>
  <si>
    <r>
      <rPr>
        <sz val="12"/>
        <color indexed="8"/>
        <rFont val="標楷體"/>
        <family val="4"/>
        <charset val="136"/>
      </rPr>
      <t>依積欠工資墊償基金提繳及墊償管理辦法，編列</t>
    </r>
    <r>
      <rPr>
        <sz val="12"/>
        <color indexed="8"/>
        <rFont val="Times New Roman"/>
        <family val="1"/>
      </rPr>
      <t>3</t>
    </r>
    <r>
      <rPr>
        <sz val="12"/>
        <color indexed="8"/>
        <rFont val="標楷體"/>
        <family val="4"/>
        <charset val="136"/>
      </rPr>
      <t>千元</t>
    </r>
    <r>
      <rPr>
        <sz val="12"/>
        <color indexed="8"/>
        <rFont val="Times New Roman"/>
        <family val="1"/>
      </rPr>
      <t>(</t>
    </r>
    <r>
      <rPr>
        <sz val="12"/>
        <color indexed="8"/>
        <rFont val="標楷體"/>
        <family val="4"/>
        <charset val="136"/>
      </rPr>
      <t>勞保局</t>
    </r>
    <r>
      <rPr>
        <sz val="12"/>
        <color indexed="8"/>
        <rFont val="Times New Roman"/>
        <family val="1"/>
      </rPr>
      <t>)</t>
    </r>
    <r>
      <rPr>
        <sz val="12"/>
        <color indexed="8"/>
        <rFont val="標楷體"/>
        <family val="4"/>
        <charset val="136"/>
      </rPr>
      <t>。</t>
    </r>
    <phoneticPr fontId="4" type="noConversion"/>
  </si>
  <si>
    <r>
      <rPr>
        <sz val="12"/>
        <color indexed="8"/>
        <rFont val="標楷體"/>
        <family val="4"/>
        <charset val="136"/>
      </rPr>
      <t>海外投資市場開立或現有市場帳戶維護之文件公證費，編列</t>
    </r>
    <r>
      <rPr>
        <sz val="12"/>
        <color indexed="8"/>
        <rFont val="Times New Roman"/>
        <family val="1"/>
      </rPr>
      <t>20</t>
    </r>
    <r>
      <rPr>
        <sz val="12"/>
        <color indexed="8"/>
        <rFont val="標楷體"/>
        <family val="4"/>
        <charset val="136"/>
      </rPr>
      <t>千元。</t>
    </r>
    <phoneticPr fontId="4" type="noConversion"/>
  </si>
  <si>
    <r>
      <rPr>
        <sz val="11"/>
        <color indexed="8"/>
        <rFont val="標楷體"/>
        <family val="4"/>
        <charset val="136"/>
      </rPr>
      <t>依據行政院</t>
    </r>
    <r>
      <rPr>
        <sz val="11"/>
        <color indexed="8"/>
        <rFont val="Times New Roman"/>
        <family val="1"/>
      </rPr>
      <t>103</t>
    </r>
    <r>
      <rPr>
        <sz val="11"/>
        <color indexed="8"/>
        <rFont val="標楷體"/>
        <family val="4"/>
        <charset val="136"/>
      </rPr>
      <t>年</t>
    </r>
    <r>
      <rPr>
        <sz val="11"/>
        <color indexed="8"/>
        <rFont val="Times New Roman"/>
        <family val="1"/>
      </rPr>
      <t>6</t>
    </r>
    <r>
      <rPr>
        <sz val="11"/>
        <color indexed="8"/>
        <rFont val="標楷體"/>
        <family val="4"/>
        <charset val="136"/>
      </rPr>
      <t>月</t>
    </r>
    <r>
      <rPr>
        <sz val="11"/>
        <color indexed="8"/>
        <rFont val="Times New Roman"/>
        <family val="1"/>
      </rPr>
      <t>9</t>
    </r>
    <r>
      <rPr>
        <sz val="11"/>
        <color indexed="8"/>
        <rFont val="標楷體"/>
        <family val="4"/>
        <charset val="136"/>
      </rPr>
      <t>日院臺衛字第</t>
    </r>
    <r>
      <rPr>
        <sz val="11"/>
        <color indexed="8"/>
        <rFont val="Times New Roman"/>
        <family val="1"/>
      </rPr>
      <t>1030137370</t>
    </r>
    <r>
      <rPr>
        <sz val="11"/>
        <color indexed="8"/>
        <rFont val="標楷體"/>
        <family val="4"/>
        <charset val="136"/>
      </rPr>
      <t>號函及</t>
    </r>
    <r>
      <rPr>
        <sz val="11"/>
        <color indexed="8"/>
        <rFont val="標楷體"/>
        <family val="4"/>
        <charset val="136"/>
      </rPr>
      <t>衛生福利部</t>
    </r>
    <r>
      <rPr>
        <sz val="11"/>
        <color indexed="8"/>
        <rFont val="Times New Roman"/>
        <family val="1"/>
      </rPr>
      <t>103</t>
    </r>
    <r>
      <rPr>
        <sz val="11"/>
        <color indexed="8"/>
        <rFont val="標楷體"/>
        <family val="4"/>
        <charset val="136"/>
      </rPr>
      <t>年</t>
    </r>
    <r>
      <rPr>
        <sz val="11"/>
        <color indexed="8"/>
        <rFont val="Times New Roman"/>
        <family val="1"/>
      </rPr>
      <t>10</t>
    </r>
    <r>
      <rPr>
        <sz val="11"/>
        <color indexed="8"/>
        <rFont val="標楷體"/>
        <family val="4"/>
        <charset val="136"/>
      </rPr>
      <t>月</t>
    </r>
    <r>
      <rPr>
        <sz val="11"/>
        <color indexed="8"/>
        <rFont val="Times New Roman"/>
        <family val="1"/>
      </rPr>
      <t>30</t>
    </r>
    <r>
      <rPr>
        <sz val="11"/>
        <color indexed="8"/>
        <rFont val="標楷體"/>
        <family val="4"/>
        <charset val="136"/>
      </rPr>
      <t>日衛部保字第</t>
    </r>
    <r>
      <rPr>
        <sz val="11"/>
        <color indexed="8"/>
        <rFont val="Times New Roman"/>
        <family val="1"/>
      </rPr>
      <t>1031260795</t>
    </r>
    <r>
      <rPr>
        <sz val="11"/>
        <color indexed="8"/>
        <rFont val="標楷體"/>
        <family val="4"/>
        <charset val="136"/>
      </rPr>
      <t>號函，辦理中央政府向國保基金之短期週轉。</t>
    </r>
    <phoneticPr fontId="26" type="noConversion"/>
  </si>
  <si>
    <r>
      <t xml:space="preserve">        2.</t>
    </r>
    <r>
      <rPr>
        <sz val="10"/>
        <rFont val="標楷體"/>
        <family val="4"/>
        <charset val="136"/>
      </rPr>
      <t>其他車輛：一般公務用機車</t>
    </r>
    <r>
      <rPr>
        <sz val="10"/>
        <rFont val="Times New Roman"/>
        <family val="1"/>
      </rPr>
      <t>1</t>
    </r>
    <r>
      <rPr>
        <sz val="10"/>
        <rFont val="標楷體"/>
        <family val="4"/>
        <charset val="136"/>
      </rPr>
      <t>輛。</t>
    </r>
    <phoneticPr fontId="26" type="noConversion"/>
  </si>
  <si>
    <r>
      <rPr>
        <sz val="12"/>
        <color indexed="8"/>
        <rFont val="標楷體"/>
        <family val="4"/>
        <charset val="136"/>
      </rPr>
      <t>給付溢領移送強制執行，進行不動產拍賣前登報所需之公告費，編列</t>
    </r>
    <r>
      <rPr>
        <sz val="12"/>
        <color indexed="8"/>
        <rFont val="Times New Roman"/>
        <family val="1"/>
      </rPr>
      <t>11</t>
    </r>
    <r>
      <rPr>
        <sz val="12"/>
        <color indexed="8"/>
        <rFont val="標楷體"/>
        <family val="4"/>
        <charset val="136"/>
      </rPr>
      <t>千元。</t>
    </r>
    <phoneticPr fontId="4" type="noConversion"/>
  </si>
  <si>
    <t xml:space="preserve">  勞動部勞動基金運用局</t>
    <phoneticPr fontId="4" type="noConversion"/>
  </si>
  <si>
    <t xml:space="preserve">  勞動部勞動基金運用局</t>
    <phoneticPr fontId="26" type="noConversion"/>
  </si>
  <si>
    <r>
      <t xml:space="preserve">        </t>
    </r>
    <r>
      <rPr>
        <sz val="12"/>
        <rFont val="標楷體"/>
        <family val="4"/>
        <charset val="136"/>
      </rPr>
      <t>違規罰款收入</t>
    </r>
    <phoneticPr fontId="4" type="noConversion"/>
  </si>
  <si>
    <t>　　投資業務收入</t>
    <phoneticPr fontId="4" type="noConversion"/>
  </si>
  <si>
    <t>　　融資業務收入</t>
    <phoneticPr fontId="4" type="noConversion"/>
  </si>
  <si>
    <t>　　兌換賸餘</t>
    <phoneticPr fontId="4" type="noConversion"/>
  </si>
  <si>
    <t>　　存款利息收入</t>
    <phoneticPr fontId="4" type="noConversion"/>
  </si>
  <si>
    <t>　保險收入</t>
    <phoneticPr fontId="4" type="noConversion"/>
  </si>
  <si>
    <t>　　保費收入</t>
    <phoneticPr fontId="4" type="noConversion"/>
  </si>
  <si>
    <t>　其他業務收入</t>
    <phoneticPr fontId="4" type="noConversion"/>
  </si>
  <si>
    <t>　　其他補助收入</t>
    <phoneticPr fontId="4" type="noConversion"/>
  </si>
  <si>
    <t>　　投資業務成本</t>
    <phoneticPr fontId="4" type="noConversion"/>
  </si>
  <si>
    <t>　　兌換短絀</t>
    <phoneticPr fontId="4" type="noConversion"/>
  </si>
  <si>
    <t>　保險成本</t>
    <phoneticPr fontId="4" type="noConversion"/>
  </si>
  <si>
    <t>　　保險給付</t>
    <phoneticPr fontId="4" type="noConversion"/>
  </si>
  <si>
    <t>　　提存安全準備</t>
    <phoneticPr fontId="4" type="noConversion"/>
  </si>
  <si>
    <t>　　呆帳</t>
    <phoneticPr fontId="4" type="noConversion"/>
  </si>
  <si>
    <t xml:space="preserve">  其他業務成本</t>
    <phoneticPr fontId="4" type="noConversion"/>
  </si>
  <si>
    <t xml:space="preserve">    雜項業務成本</t>
    <phoneticPr fontId="4" type="noConversion"/>
  </si>
  <si>
    <t>　　業務費用</t>
    <phoneticPr fontId="4" type="noConversion"/>
  </si>
  <si>
    <t>業務賸餘(短絀)</t>
    <phoneticPr fontId="4" type="noConversion"/>
  </si>
  <si>
    <t>業務外收入</t>
    <phoneticPr fontId="4" type="noConversion"/>
  </si>
  <si>
    <t>　財務收入</t>
    <phoneticPr fontId="4" type="noConversion"/>
  </si>
  <si>
    <t>　　利息收入</t>
    <phoneticPr fontId="4" type="noConversion"/>
  </si>
  <si>
    <t>　其他業務外收入</t>
    <phoneticPr fontId="4" type="noConversion"/>
  </si>
  <si>
    <t>　　違規罰款收入</t>
    <phoneticPr fontId="4" type="noConversion"/>
  </si>
  <si>
    <t>　　收回呆帳</t>
    <phoneticPr fontId="4" type="noConversion"/>
  </si>
  <si>
    <t>　　雜項收入</t>
    <phoneticPr fontId="4" type="noConversion"/>
  </si>
  <si>
    <t>業務外費用</t>
    <phoneticPr fontId="4" type="noConversion"/>
  </si>
  <si>
    <t>　　利息費用</t>
    <phoneticPr fontId="4" type="noConversion"/>
  </si>
  <si>
    <t>　其他業務外費用</t>
    <phoneticPr fontId="4" type="noConversion"/>
  </si>
  <si>
    <t xml:space="preserve">    雜項費用</t>
    <phoneticPr fontId="4" type="noConversion"/>
  </si>
  <si>
    <t>業務外賸餘(短絀)</t>
    <phoneticPr fontId="4" type="noConversion"/>
  </si>
  <si>
    <t>本期賸餘(短絀)</t>
    <phoneticPr fontId="4" type="noConversion"/>
  </si>
  <si>
    <t>本期其他綜合餘絀</t>
    <phoneticPr fontId="4" type="noConversion"/>
  </si>
  <si>
    <t>　　　印刷裝訂及公告費</t>
    <phoneticPr fontId="4" type="noConversion"/>
  </si>
  <si>
    <t>印刷裝訂及公告費</t>
    <phoneticPr fontId="4" type="noConversion"/>
  </si>
  <si>
    <t>　　　媒體政策及業務宣導費</t>
    <phoneticPr fontId="4" type="noConversion"/>
  </si>
  <si>
    <t>預計執行內容</t>
    <phoneticPr fontId="4" type="noConversion"/>
  </si>
  <si>
    <t>預算數</t>
    <phoneticPr fontId="4" type="noConversion"/>
  </si>
  <si>
    <r>
      <t xml:space="preserve">        </t>
    </r>
    <r>
      <rPr>
        <sz val="12"/>
        <rFont val="標楷體"/>
        <family val="4"/>
        <charset val="136"/>
      </rPr>
      <t>業務費用</t>
    </r>
    <phoneticPr fontId="4" type="noConversion"/>
  </si>
  <si>
    <t>　印刷裝訂及公告費</t>
    <phoneticPr fontId="4" type="noConversion"/>
  </si>
  <si>
    <t xml:space="preserve">  媒體政策及業務宣導費</t>
    <phoneticPr fontId="4" type="noConversion"/>
  </si>
  <si>
    <t>　公關慰勞費</t>
    <phoneticPr fontId="4" type="noConversion"/>
  </si>
  <si>
    <t>　　　公關慰勞費</t>
    <phoneticPr fontId="4" type="noConversion"/>
  </si>
  <si>
    <t>公關慰勞費</t>
    <phoneticPr fontId="4" type="noConversion"/>
  </si>
  <si>
    <t>目 標
能 量</t>
    <phoneticPr fontId="26" type="noConversion"/>
  </si>
  <si>
    <r>
      <t>進</t>
    </r>
    <r>
      <rPr>
        <sz val="12"/>
        <rFont val="Times New Roman"/>
        <family val="1"/>
      </rPr>
      <t xml:space="preserve"> </t>
    </r>
    <r>
      <rPr>
        <sz val="12"/>
        <rFont val="標楷體"/>
        <family val="4"/>
        <charset val="136"/>
      </rPr>
      <t>度</t>
    </r>
    <r>
      <rPr>
        <sz val="12"/>
        <rFont val="Times New Roman"/>
        <family val="1"/>
      </rPr>
      <t xml:space="preserve"> </t>
    </r>
    <r>
      <rPr>
        <sz val="12"/>
        <rFont val="標楷體"/>
        <family val="4"/>
        <charset val="136"/>
      </rPr>
      <t>起</t>
    </r>
    <r>
      <rPr>
        <sz val="12"/>
        <rFont val="Times New Roman"/>
        <family val="1"/>
      </rPr>
      <t xml:space="preserve"> </t>
    </r>
    <r>
      <rPr>
        <sz val="12"/>
        <rFont val="標楷體"/>
        <family val="4"/>
        <charset val="136"/>
      </rPr>
      <t>迄
年</t>
    </r>
    <r>
      <rPr>
        <sz val="12"/>
        <rFont val="Times New Roman"/>
        <family val="1"/>
      </rPr>
      <t xml:space="preserve">           </t>
    </r>
    <r>
      <rPr>
        <sz val="12"/>
        <rFont val="標楷體"/>
        <family val="4"/>
        <charset val="136"/>
      </rPr>
      <t>月</t>
    </r>
    <phoneticPr fontId="26" type="noConversion"/>
  </si>
  <si>
    <t>科目</t>
    <phoneticPr fontId="4" type="noConversion"/>
  </si>
  <si>
    <t>媒體政策及業務宣導費</t>
    <phoneticPr fontId="4" type="noConversion"/>
  </si>
  <si>
    <t>註：百分比及前年度決算數細數之和與總數或略有出入，係四捨五入關係。以下各表同。</t>
    <phoneticPr fontId="4" type="noConversion"/>
  </si>
  <si>
    <r>
      <rPr>
        <sz val="12"/>
        <color indexed="8"/>
        <rFont val="標楷體"/>
        <family val="4"/>
        <charset val="136"/>
      </rPr>
      <t>推動業務需要加強公共關係，對員工以外之宴客招待、婚喪賀儀、餽贈等費用，編列</t>
    </r>
    <r>
      <rPr>
        <sz val="12"/>
        <color indexed="8"/>
        <rFont val="Times New Roman"/>
        <family val="1"/>
      </rPr>
      <t>460</t>
    </r>
    <r>
      <rPr>
        <sz val="12"/>
        <color indexed="8"/>
        <rFont val="標楷體"/>
        <family val="4"/>
        <charset val="136"/>
      </rPr>
      <t>千元</t>
    </r>
    <r>
      <rPr>
        <sz val="12"/>
        <color indexed="8"/>
        <rFont val="Times New Roman"/>
        <family val="1"/>
      </rPr>
      <t>(</t>
    </r>
    <r>
      <rPr>
        <sz val="12"/>
        <color indexed="8"/>
        <rFont val="標楷體"/>
        <family val="4"/>
        <charset val="136"/>
      </rPr>
      <t>勞保局</t>
    </r>
    <r>
      <rPr>
        <sz val="12"/>
        <color indexed="8"/>
        <rFont val="Times New Roman"/>
        <family val="1"/>
      </rPr>
      <t>)</t>
    </r>
    <r>
      <rPr>
        <sz val="12"/>
        <color indexed="8"/>
        <rFont val="標楷體"/>
        <family val="4"/>
        <charset val="136"/>
      </rPr>
      <t>。</t>
    </r>
    <phoneticPr fontId="4" type="noConversion"/>
  </si>
  <si>
    <t>發展中之無形資產</t>
    <phoneticPr fontId="4" type="noConversion"/>
  </si>
  <si>
    <r>
      <t>註</t>
    </r>
    <r>
      <rPr>
        <sz val="10"/>
        <rFont val="Times New Roman"/>
        <family val="1"/>
      </rPr>
      <t>:</t>
    </r>
    <phoneticPr fontId="4" type="noConversion"/>
  </si>
  <si>
    <r>
      <t xml:space="preserve">        2.</t>
    </r>
    <r>
      <rPr>
        <sz val="10"/>
        <rFont val="標楷體"/>
        <family val="4"/>
        <charset val="136"/>
      </rPr>
      <t>決算數細數之和與總數或略有出入，係四捨五入關係。</t>
    </r>
    <phoneticPr fontId="56" type="noConversion"/>
  </si>
  <si>
    <t>業務支出部分</t>
    <phoneticPr fontId="4" type="noConversion"/>
  </si>
  <si>
    <t>媒體政策及業務宣導費彙計表</t>
    <phoneticPr fontId="4" type="noConversion"/>
  </si>
  <si>
    <t>本科目全數由勞動部勞工保險局辦理。</t>
    <phoneticPr fontId="4" type="noConversion"/>
  </si>
  <si>
    <t>　　以國有財產撥充</t>
    <phoneticPr fontId="4" type="noConversion"/>
  </si>
  <si>
    <t>112</t>
    <phoneticPr fontId="56" type="noConversion"/>
  </si>
  <si>
    <t>業務費用</t>
    <phoneticPr fontId="4" type="noConversion"/>
  </si>
  <si>
    <t>　業務費用</t>
    <phoneticPr fontId="4" type="noConversion"/>
  </si>
  <si>
    <t>投資國內債務證券等利息收入。</t>
    <phoneticPr fontId="4" type="noConversion"/>
  </si>
  <si>
    <t>投資國外債務證券等利息收入。</t>
    <phoneticPr fontId="4" type="noConversion"/>
  </si>
  <si>
    <t xml:space="preserve">  推展費</t>
    <phoneticPr fontId="4" type="noConversion"/>
  </si>
  <si>
    <t>　　　推展費</t>
    <phoneticPr fontId="4" type="noConversion"/>
  </si>
  <si>
    <t>業務費用明細表-勞工保險局</t>
    <phoneticPr fontId="4" type="noConversion"/>
  </si>
  <si>
    <t>業務費用明細表-勞動基金運用局</t>
    <phoneticPr fontId="4" type="noConversion"/>
  </si>
  <si>
    <t>業務費用說明</t>
    <phoneticPr fontId="4" type="noConversion"/>
  </si>
  <si>
    <r>
      <rPr>
        <sz val="12"/>
        <color indexed="8"/>
        <rFont val="標楷體"/>
        <family val="4"/>
        <charset val="136"/>
      </rPr>
      <t>審核給付需要向醫院調閱病歷及查詢病情等費用，編列</t>
    </r>
    <r>
      <rPr>
        <sz val="12"/>
        <color indexed="8"/>
        <rFont val="Times New Roman"/>
        <family val="1"/>
      </rPr>
      <t>3</t>
    </r>
    <r>
      <rPr>
        <sz val="12"/>
        <color indexed="8"/>
        <rFont val="標楷體"/>
        <family val="4"/>
        <charset val="136"/>
      </rPr>
      <t>千元。</t>
    </r>
    <phoneticPr fontId="4" type="noConversion"/>
  </si>
  <si>
    <t>業務費用</t>
    <phoneticPr fontId="4" type="noConversion"/>
  </si>
  <si>
    <t xml:space="preserve">  業務費用</t>
    <phoneticPr fontId="26" type="noConversion"/>
  </si>
  <si>
    <t xml:space="preserve">  業務費用</t>
    <phoneticPr fontId="4" type="noConversion"/>
  </si>
  <si>
    <t>　業務費用</t>
    <phoneticPr fontId="56" type="noConversion"/>
  </si>
  <si>
    <t>國保基金系統年度例行性增修。</t>
    <phoneticPr fontId="26" type="noConversion"/>
  </si>
  <si>
    <t>推展費</t>
    <phoneticPr fontId="4" type="noConversion"/>
  </si>
  <si>
    <r>
      <rPr>
        <sz val="18"/>
        <rFont val="標楷體"/>
        <family val="4"/>
        <charset val="136"/>
      </rPr>
      <t>現金流量預計表</t>
    </r>
    <phoneticPr fontId="4" type="noConversion"/>
  </si>
  <si>
    <r>
      <t>說</t>
    </r>
    <r>
      <rPr>
        <sz val="11"/>
        <rFont val="Times New Roman"/>
        <family val="1"/>
      </rPr>
      <t xml:space="preserve">          </t>
    </r>
    <r>
      <rPr>
        <sz val="11"/>
        <rFont val="標楷體"/>
        <family val="4"/>
        <charset val="136"/>
      </rPr>
      <t>明</t>
    </r>
    <phoneticPr fontId="4" type="noConversion"/>
  </si>
  <si>
    <r>
      <rPr>
        <sz val="11"/>
        <rFont val="標楷體"/>
        <family val="4"/>
        <charset val="136"/>
      </rPr>
      <t>業務活動之現金流量</t>
    </r>
  </si>
  <si>
    <r>
      <rPr>
        <sz val="11"/>
        <rFont val="標楷體"/>
        <family val="4"/>
        <charset val="136"/>
      </rPr>
      <t>投資活動之現金流量</t>
    </r>
    <phoneticPr fontId="4" type="noConversion"/>
  </si>
  <si>
    <r>
      <rPr>
        <sz val="11"/>
        <rFont val="標楷體"/>
        <family val="4"/>
        <charset val="136"/>
      </rPr>
      <t>　增加投資、長期應收款、貸墊款及準備金</t>
    </r>
    <phoneticPr fontId="4" type="noConversion"/>
  </si>
  <si>
    <r>
      <t xml:space="preserve">    </t>
    </r>
    <r>
      <rPr>
        <sz val="11"/>
        <rFont val="標楷體"/>
        <family val="4"/>
        <charset val="136"/>
      </rPr>
      <t xml:space="preserve">增加短期債務、流動金融負債及其他負債
</t>
    </r>
    <r>
      <rPr>
        <sz val="12"/>
        <color indexed="10"/>
        <rFont val="Times New Roman"/>
        <family val="1"/>
      </rPr>
      <t/>
    </r>
    <phoneticPr fontId="4" type="noConversion"/>
  </si>
  <si>
    <r>
      <t xml:space="preserve">    </t>
    </r>
    <r>
      <rPr>
        <sz val="11"/>
        <rFont val="標楷體"/>
        <family val="4"/>
        <charset val="136"/>
      </rPr>
      <t>增加基金、公積及填補短絀</t>
    </r>
    <phoneticPr fontId="4" type="noConversion"/>
  </si>
  <si>
    <r>
      <rPr>
        <sz val="11"/>
        <rFont val="標楷體"/>
        <family val="4"/>
        <charset val="136"/>
      </rPr>
      <t>增加公積</t>
    </r>
    <r>
      <rPr>
        <sz val="11"/>
        <rFont val="Times New Roman"/>
        <family val="1"/>
      </rPr>
      <t>205,240</t>
    </r>
    <r>
      <rPr>
        <sz val="11"/>
        <rFont val="標楷體"/>
        <family val="4"/>
        <charset val="136"/>
      </rPr>
      <t>千元，主要係中央政府責任準備購置之不動產、廠房及設備、無形資產。</t>
    </r>
    <phoneticPr fontId="4" type="noConversion"/>
  </si>
  <si>
    <r>
      <t xml:space="preserve">    </t>
    </r>
    <r>
      <rPr>
        <sz val="11"/>
        <rFont val="標楷體"/>
        <family val="4"/>
        <charset val="136"/>
      </rPr>
      <t xml:space="preserve">減少短期債務、流動金融負債及其他負債
</t>
    </r>
    <r>
      <rPr>
        <sz val="12"/>
        <color indexed="10"/>
        <rFont val="Times New Roman"/>
        <family val="1"/>
      </rPr>
      <t/>
    </r>
    <phoneticPr fontId="4" type="noConversion"/>
  </si>
  <si>
    <r>
      <rPr>
        <sz val="11"/>
        <rFont val="標楷體"/>
        <family val="4"/>
        <charset val="136"/>
      </rPr>
      <t>期初現金及約當現金</t>
    </r>
  </si>
  <si>
    <r>
      <rPr>
        <sz val="11"/>
        <rFont val="標楷體"/>
        <family val="4"/>
        <charset val="136"/>
      </rPr>
      <t>期末現金及約當現金</t>
    </r>
  </si>
  <si>
    <r>
      <rPr>
        <sz val="11.5"/>
        <color indexed="12"/>
        <rFont val="標楷體"/>
        <family val="4"/>
        <charset val="136"/>
      </rPr>
      <t>依國民年金法第</t>
    </r>
    <r>
      <rPr>
        <sz val="11.5"/>
        <color indexed="12"/>
        <rFont val="Times New Roman"/>
        <family val="1"/>
      </rPr>
      <t>14</t>
    </r>
    <r>
      <rPr>
        <sz val="11.5"/>
        <color indexed="12"/>
        <rFont val="標楷體"/>
        <family val="4"/>
        <charset val="136"/>
      </rPr>
      <t>條規定，計收</t>
    </r>
    <r>
      <rPr>
        <sz val="11.5"/>
        <color indexed="12"/>
        <rFont val="Times New Roman"/>
        <family val="1"/>
      </rPr>
      <t>104</t>
    </r>
    <r>
      <rPr>
        <sz val="11.5"/>
        <color indexed="12"/>
        <rFont val="標楷體"/>
        <family val="4"/>
        <charset val="136"/>
      </rPr>
      <t>年度中央主管機關應負擔之遲繳保費利息</t>
    </r>
    <phoneticPr fontId="4" type="noConversion"/>
  </si>
  <si>
    <r>
      <rPr>
        <sz val="11.5"/>
        <rFont val="標楷體"/>
        <family val="4"/>
        <charset val="136"/>
      </rPr>
      <t>期末餘額</t>
    </r>
    <phoneticPr fontId="4" type="noConversion"/>
  </si>
  <si>
    <t>113</t>
    <phoneticPr fontId="56" type="noConversion"/>
  </si>
  <si>
    <t>　　收回安全準備</t>
    <phoneticPr fontId="4" type="noConversion"/>
  </si>
  <si>
    <r>
      <t>註：1.本年度國外旅費</t>
    </r>
    <r>
      <rPr>
        <sz val="10"/>
        <rFont val="Times New Roman"/>
        <family val="1"/>
      </rPr>
      <t>543</t>
    </r>
    <r>
      <rPr>
        <sz val="10"/>
        <rFont val="標楷體"/>
        <family val="4"/>
        <charset val="136"/>
      </rPr>
      <t>千元、公共關係費</t>
    </r>
    <r>
      <rPr>
        <sz val="10"/>
        <rFont val="Times New Roman"/>
        <family val="1"/>
      </rPr>
      <t>460</t>
    </r>
    <r>
      <rPr>
        <sz val="10"/>
        <rFont val="標楷體"/>
        <family val="4"/>
        <charset val="136"/>
      </rPr>
      <t>千元。</t>
    </r>
    <phoneticPr fontId="4" type="noConversion"/>
  </si>
  <si>
    <r>
      <t xml:space="preserve">        </t>
    </r>
    <r>
      <rPr>
        <sz val="12"/>
        <rFont val="標楷體"/>
        <family val="4"/>
        <charset val="136"/>
      </rPr>
      <t>收回呆帳</t>
    </r>
    <phoneticPr fontId="4" type="noConversion"/>
  </si>
  <si>
    <r>
      <t xml:space="preserve">        </t>
    </r>
    <r>
      <rPr>
        <sz val="12"/>
        <rFont val="標楷體"/>
        <family val="4"/>
        <charset val="136"/>
      </rPr>
      <t>雜項收入</t>
    </r>
    <phoneticPr fontId="4" type="noConversion"/>
  </si>
  <si>
    <t>　加(夜)班費</t>
    <phoneticPr fontId="4" type="noConversion"/>
  </si>
  <si>
    <t>發展中之無形資產</t>
  </si>
  <si>
    <r>
      <t>依國民年金法第</t>
    </r>
    <r>
      <rPr>
        <sz val="12"/>
        <color indexed="8"/>
        <rFont val="Times New Roman"/>
        <family val="1"/>
      </rPr>
      <t>17</t>
    </r>
    <r>
      <rPr>
        <sz val="12"/>
        <color indexed="8"/>
        <rFont val="標楷體"/>
        <family val="4"/>
        <charset val="136"/>
      </rPr>
      <t>條規定辦理之呆帳收回。</t>
    </r>
    <phoneticPr fontId="4" type="noConversion"/>
  </si>
  <si>
    <t>　　　加（夜）班費</t>
    <phoneticPr fontId="4" type="noConversion"/>
  </si>
  <si>
    <t>正式員額薪資</t>
    <phoneticPr fontId="4" type="noConversion"/>
  </si>
  <si>
    <t>加（夜）班費</t>
    <phoneticPr fontId="4" type="noConversion"/>
  </si>
  <si>
    <r>
      <t>推動研究發展業務，辦理自行研究獎勵，編列</t>
    </r>
    <r>
      <rPr>
        <sz val="12"/>
        <color indexed="8"/>
        <rFont val="Times New Roman"/>
        <family val="1"/>
      </rPr>
      <t>35</t>
    </r>
    <r>
      <rPr>
        <sz val="12"/>
        <color indexed="8"/>
        <rFont val="標楷體"/>
        <family val="4"/>
        <charset val="136"/>
      </rPr>
      <t>千元</t>
    </r>
    <r>
      <rPr>
        <sz val="12"/>
        <color indexed="8"/>
        <rFont val="Times New Roman"/>
        <family val="1"/>
      </rPr>
      <t>(</t>
    </r>
    <r>
      <rPr>
        <sz val="12"/>
        <color indexed="8"/>
        <rFont val="標楷體"/>
        <family val="4"/>
        <charset val="136"/>
      </rPr>
      <t>勞保局</t>
    </r>
    <r>
      <rPr>
        <sz val="12"/>
        <color indexed="8"/>
        <rFont val="Times New Roman"/>
        <family val="1"/>
      </rPr>
      <t>)</t>
    </r>
    <r>
      <rPr>
        <sz val="12"/>
        <color indexed="8"/>
        <rFont val="標楷體"/>
        <family val="4"/>
        <charset val="136"/>
      </rPr>
      <t>。</t>
    </r>
    <phoneticPr fontId="4" type="noConversion"/>
  </si>
  <si>
    <r>
      <rPr>
        <sz val="12"/>
        <color indexed="8"/>
        <rFont val="標楷體"/>
        <family val="4"/>
        <charset val="136"/>
      </rPr>
      <t>辦理國民年金保險業務，</t>
    </r>
    <r>
      <rPr>
        <sz val="12"/>
        <color indexed="8"/>
        <rFont val="標楷體"/>
        <family val="4"/>
        <charset val="136"/>
      </rPr>
      <t>平面、廣播、網路及電視等</t>
    </r>
    <r>
      <rPr>
        <sz val="12"/>
        <color indexed="8"/>
        <rFont val="標楷體"/>
        <family val="4"/>
        <charset val="136"/>
      </rPr>
      <t>相關</t>
    </r>
    <r>
      <rPr>
        <sz val="12"/>
        <color indexed="8"/>
        <rFont val="標楷體"/>
        <family val="4"/>
        <charset val="136"/>
      </rPr>
      <t>媒體宣導資料製作</t>
    </r>
    <r>
      <rPr>
        <sz val="12"/>
        <color indexed="8"/>
        <rFont val="標楷體"/>
        <family val="4"/>
        <charset val="136"/>
      </rPr>
      <t>、託播及刊</t>
    </r>
    <r>
      <rPr>
        <sz val="12"/>
        <color indexed="8"/>
        <rFont val="標楷體"/>
        <family val="4"/>
        <charset val="136"/>
      </rPr>
      <t>登等經</t>
    </r>
    <r>
      <rPr>
        <sz val="12"/>
        <color indexed="8"/>
        <rFont val="標楷體"/>
        <family val="4"/>
        <charset val="136"/>
      </rPr>
      <t>費</t>
    </r>
    <r>
      <rPr>
        <sz val="12"/>
        <color indexed="8"/>
        <rFont val="Times New Roman"/>
        <family val="1"/>
      </rPr>
      <t>25,542</t>
    </r>
    <r>
      <rPr>
        <sz val="12"/>
        <color indexed="8"/>
        <rFont val="標楷體"/>
        <family val="4"/>
        <charset val="136"/>
      </rPr>
      <t>千元。</t>
    </r>
    <phoneticPr fontId="4" type="noConversion"/>
  </si>
  <si>
    <r>
      <rPr>
        <sz val="12"/>
        <color indexed="8"/>
        <rFont val="標楷體"/>
        <family val="4"/>
        <charset val="136"/>
      </rPr>
      <t>辦理國民年金保險業務，</t>
    </r>
    <r>
      <rPr>
        <sz val="12"/>
        <color indexed="8"/>
        <rFont val="標楷體"/>
        <family val="4"/>
        <charset val="136"/>
      </rPr>
      <t>平面、廣播、網路及電視等</t>
    </r>
    <r>
      <rPr>
        <sz val="12"/>
        <color indexed="8"/>
        <rFont val="標楷體"/>
        <family val="4"/>
        <charset val="136"/>
      </rPr>
      <t>相關</t>
    </r>
    <r>
      <rPr>
        <sz val="12"/>
        <color indexed="8"/>
        <rFont val="標楷體"/>
        <family val="4"/>
        <charset val="136"/>
      </rPr>
      <t>媒體宣導資料製作、託播及刊登等經費</t>
    </r>
    <r>
      <rPr>
        <sz val="12"/>
        <color indexed="8"/>
        <rFont val="標楷體"/>
        <family val="4"/>
        <charset val="136"/>
      </rPr>
      <t>，編列</t>
    </r>
    <r>
      <rPr>
        <sz val="12"/>
        <color indexed="8"/>
        <rFont val="Times New Roman"/>
        <family val="1"/>
      </rPr>
      <t>25,542</t>
    </r>
    <r>
      <rPr>
        <sz val="12"/>
        <color indexed="8"/>
        <rFont val="標楷體"/>
        <family val="4"/>
        <charset val="136"/>
      </rPr>
      <t>千元</t>
    </r>
    <r>
      <rPr>
        <sz val="12"/>
        <color indexed="8"/>
        <rFont val="Times New Roman"/>
        <family val="1"/>
      </rPr>
      <t>(</t>
    </r>
    <r>
      <rPr>
        <sz val="12"/>
        <color indexed="8"/>
        <rFont val="標楷體"/>
        <family val="4"/>
        <charset val="136"/>
      </rPr>
      <t>勞保局</t>
    </r>
    <r>
      <rPr>
        <sz val="12"/>
        <color indexed="8"/>
        <rFont val="Times New Roman"/>
        <family val="1"/>
      </rPr>
      <t>)</t>
    </r>
    <r>
      <rPr>
        <sz val="12"/>
        <color indexed="8"/>
        <rFont val="標楷體"/>
        <family val="4"/>
        <charset val="136"/>
      </rPr>
      <t>。</t>
    </r>
    <phoneticPr fontId="4" type="noConversion"/>
  </si>
  <si>
    <t>總　　　　　計</t>
    <phoneticPr fontId="4" type="noConversion"/>
  </si>
  <si>
    <t xml:space="preserve">    財產交易短絀</t>
    <phoneticPr fontId="4" type="noConversion"/>
  </si>
  <si>
    <r>
      <rPr>
        <sz val="10"/>
        <color indexed="10"/>
        <rFont val="Times New Roman"/>
        <family val="1"/>
      </rPr>
      <t xml:space="preserve">        2. </t>
    </r>
    <r>
      <rPr>
        <sz val="10"/>
        <color indexed="10"/>
        <rFont val="標楷體"/>
        <family val="4"/>
        <charset val="136"/>
      </rPr>
      <t>前年度決算數配合行政院主計總處核定科目，為重分類之數。</t>
    </r>
    <phoneticPr fontId="4" type="noConversion"/>
  </si>
  <si>
    <t>國內及國外存款等利息收入。</t>
    <phoneticPr fontId="4" type="noConversion"/>
  </si>
  <si>
    <r>
      <rPr>
        <sz val="11"/>
        <color indexed="8"/>
        <rFont val="標楷體"/>
        <family val="4"/>
        <charset val="136"/>
      </rPr>
      <t>係以平均每月增加</t>
    </r>
    <r>
      <rPr>
        <sz val="11"/>
        <color indexed="8"/>
        <rFont val="Times New Roman"/>
        <family val="1"/>
      </rPr>
      <t>700</t>
    </r>
    <r>
      <rPr>
        <sz val="11"/>
        <color indexed="8"/>
        <rFont val="標楷體"/>
        <family val="4"/>
        <charset val="136"/>
      </rPr>
      <t>件所核算金額再加計累滾金額。</t>
    </r>
    <phoneticPr fontId="4" type="noConversion"/>
  </si>
  <si>
    <r>
      <t>係以平均每月增加</t>
    </r>
    <r>
      <rPr>
        <sz val="11"/>
        <color indexed="8"/>
        <rFont val="Times New Roman"/>
        <family val="1"/>
      </rPr>
      <t>700</t>
    </r>
    <r>
      <rPr>
        <sz val="11"/>
        <color indexed="8"/>
        <rFont val="標楷體"/>
        <family val="4"/>
        <charset val="136"/>
      </rPr>
      <t>件所核算金額再加計累滾金額。</t>
    </r>
    <phoneticPr fontId="4" type="noConversion"/>
  </si>
  <si>
    <t>本年度收回金額</t>
    <phoneticPr fontId="26" type="noConversion"/>
  </si>
  <si>
    <r>
      <rPr>
        <sz val="11"/>
        <rFont val="標楷體"/>
        <family val="4"/>
        <charset val="136"/>
      </rPr>
      <t>減少投資</t>
    </r>
    <r>
      <rPr>
        <sz val="11"/>
        <rFont val="Times New Roman"/>
        <family val="1"/>
      </rPr>
      <t>-</t>
    </r>
    <r>
      <rPr>
        <sz val="11"/>
        <rFont val="標楷體"/>
        <family val="4"/>
        <charset val="136"/>
      </rPr>
      <t>非流動金融資產</t>
    </r>
    <r>
      <rPr>
        <sz val="11"/>
        <rFont val="Times New Roman"/>
        <family val="1"/>
      </rPr>
      <t>1,244,160</t>
    </r>
    <r>
      <rPr>
        <sz val="11"/>
        <rFont val="標楷體"/>
        <family val="4"/>
        <charset val="136"/>
      </rPr>
      <t>千元。</t>
    </r>
    <phoneticPr fontId="4" type="noConversion"/>
  </si>
  <si>
    <r>
      <t>112</t>
    </r>
    <r>
      <rPr>
        <b/>
        <sz val="12"/>
        <rFont val="標楷體"/>
        <family val="4"/>
        <charset val="136"/>
      </rPr>
      <t>年度決算</t>
    </r>
    <phoneticPr fontId="56" type="noConversion"/>
  </si>
  <si>
    <t>114</t>
    <phoneticPr fontId="56" type="noConversion"/>
  </si>
  <si>
    <r>
      <rPr>
        <sz val="12"/>
        <color indexed="8"/>
        <rFont val="標楷體"/>
        <family val="4"/>
        <charset val="136"/>
      </rPr>
      <t>公務車油料費等，編</t>
    </r>
    <r>
      <rPr>
        <sz val="12"/>
        <color indexed="8"/>
        <rFont val="標楷體"/>
        <family val="4"/>
        <charset val="136"/>
      </rPr>
      <t>列</t>
    </r>
    <r>
      <rPr>
        <sz val="12"/>
        <color indexed="8"/>
        <rFont val="Times New Roman"/>
        <family val="1"/>
      </rPr>
      <t>73</t>
    </r>
    <r>
      <rPr>
        <sz val="12"/>
        <color indexed="8"/>
        <rFont val="標楷體"/>
        <family val="4"/>
        <charset val="136"/>
      </rPr>
      <t>千元</t>
    </r>
    <r>
      <rPr>
        <sz val="12"/>
        <color indexed="8"/>
        <rFont val="Times New Roman"/>
        <family val="1"/>
      </rPr>
      <t>(</t>
    </r>
    <r>
      <rPr>
        <sz val="12"/>
        <color indexed="8"/>
        <rFont val="標楷體"/>
        <family val="4"/>
        <charset val="136"/>
      </rPr>
      <t>勞保局</t>
    </r>
    <r>
      <rPr>
        <sz val="12"/>
        <color indexed="8"/>
        <rFont val="Times New Roman"/>
        <family val="1"/>
      </rPr>
      <t>)</t>
    </r>
    <r>
      <rPr>
        <sz val="12"/>
        <color indexed="8"/>
        <rFont val="標楷體"/>
        <family val="4"/>
        <charset val="136"/>
      </rPr>
      <t>。</t>
    </r>
    <phoneticPr fontId="4" type="noConversion"/>
  </si>
  <si>
    <r>
      <rPr>
        <sz val="12"/>
        <color indexed="8"/>
        <rFont val="標楷體"/>
        <family val="4"/>
        <charset val="136"/>
      </rPr>
      <t>租用行政專用話機等電信設備租金及辦理教育訓練所需車租，編列</t>
    </r>
    <r>
      <rPr>
        <sz val="12"/>
        <color indexed="8"/>
        <rFont val="Times New Roman"/>
        <family val="1"/>
      </rPr>
      <t>387</t>
    </r>
    <r>
      <rPr>
        <sz val="12"/>
        <color indexed="8"/>
        <rFont val="標楷體"/>
        <family val="4"/>
        <charset val="136"/>
      </rPr>
      <t>千元</t>
    </r>
    <r>
      <rPr>
        <sz val="12"/>
        <color indexed="8"/>
        <rFont val="Times New Roman"/>
        <family val="1"/>
      </rPr>
      <t>(</t>
    </r>
    <r>
      <rPr>
        <sz val="12"/>
        <color indexed="8"/>
        <rFont val="標楷體"/>
        <family val="4"/>
        <charset val="136"/>
      </rPr>
      <t>勞保局：</t>
    </r>
    <r>
      <rPr>
        <sz val="12"/>
        <color indexed="8"/>
        <rFont val="Times New Roman"/>
        <family val="1"/>
      </rPr>
      <t>384</t>
    </r>
    <r>
      <rPr>
        <sz val="12"/>
        <color indexed="8"/>
        <rFont val="標楷體"/>
        <family val="4"/>
        <charset val="136"/>
      </rPr>
      <t>千元，基金運用局：</t>
    </r>
    <r>
      <rPr>
        <sz val="12"/>
        <color indexed="8"/>
        <rFont val="Times New Roman"/>
        <family val="1"/>
      </rPr>
      <t>3</t>
    </r>
    <r>
      <rPr>
        <sz val="12"/>
        <color indexed="8"/>
        <rFont val="標楷體"/>
        <family val="4"/>
        <charset val="136"/>
      </rPr>
      <t>千元</t>
    </r>
    <r>
      <rPr>
        <sz val="12"/>
        <color indexed="8"/>
        <rFont val="Times New Roman"/>
        <family val="1"/>
      </rPr>
      <t>)</t>
    </r>
    <r>
      <rPr>
        <sz val="12"/>
        <color indexed="8"/>
        <rFont val="標楷體"/>
        <family val="4"/>
        <charset val="136"/>
      </rPr>
      <t>。</t>
    </r>
    <phoneticPr fontId="4" type="noConversion"/>
  </si>
  <si>
    <t>正式員
額薪資</t>
    <phoneticPr fontId="4" type="noConversion"/>
  </si>
  <si>
    <t>加(夜)班費</t>
    <phoneticPr fontId="4" type="noConversion"/>
  </si>
  <si>
    <r>
      <t>獎</t>
    </r>
    <r>
      <rPr>
        <sz val="12"/>
        <rFont val="Times New Roman"/>
        <family val="1"/>
      </rPr>
      <t xml:space="preserve"> </t>
    </r>
    <r>
      <rPr>
        <sz val="12"/>
        <rFont val="標楷體"/>
        <family val="4"/>
        <charset val="136"/>
      </rPr>
      <t>　　　　金</t>
    </r>
  </si>
  <si>
    <t>退休及卹償金</t>
  </si>
  <si>
    <t>福　　利　　費</t>
  </si>
  <si>
    <t>提繳費</t>
  </si>
  <si>
    <r>
      <t>總</t>
    </r>
    <r>
      <rPr>
        <sz val="12"/>
        <rFont val="Times New Roman"/>
        <family val="1"/>
      </rPr>
      <t xml:space="preserve"> </t>
    </r>
    <r>
      <rPr>
        <sz val="12"/>
        <rFont val="標楷體"/>
        <family val="4"/>
        <charset val="136"/>
      </rPr>
      <t>計</t>
    </r>
  </si>
  <si>
    <t>年終
獎金</t>
  </si>
  <si>
    <t>考績
獎金</t>
  </si>
  <si>
    <t>退休金</t>
  </si>
  <si>
    <r>
      <t>分擔</t>
    </r>
    <r>
      <rPr>
        <sz val="12"/>
        <rFont val="Times New Roman"/>
        <family val="1"/>
      </rPr>
      <t xml:space="preserve"> </t>
    </r>
    <r>
      <rPr>
        <sz val="12"/>
        <rFont val="標楷體"/>
        <family val="4"/>
        <charset val="136"/>
      </rPr>
      <t>保險費</t>
    </r>
    <phoneticPr fontId="4" type="noConversion"/>
  </si>
  <si>
    <t>傷病醫藥費</t>
    <phoneticPr fontId="4" type="noConversion"/>
  </si>
  <si>
    <r>
      <t>其他</t>
    </r>
    <r>
      <rPr>
        <sz val="12"/>
        <rFont val="Times New Roman"/>
        <family val="1"/>
      </rPr>
      <t xml:space="preserve">             </t>
    </r>
  </si>
  <si>
    <r>
      <t xml:space="preserve">    </t>
    </r>
    <r>
      <rPr>
        <b/>
        <sz val="12"/>
        <rFont val="標楷體"/>
        <family val="4"/>
        <charset val="136"/>
      </rPr>
      <t>業務費用</t>
    </r>
    <phoneticPr fontId="4" type="noConversion"/>
  </si>
  <si>
    <r>
      <t xml:space="preserve">        </t>
    </r>
    <r>
      <rPr>
        <b/>
        <sz val="12"/>
        <rFont val="標楷體"/>
        <family val="4"/>
        <charset val="136"/>
      </rPr>
      <t>業務費用</t>
    </r>
    <phoneticPr fontId="4" type="noConversion"/>
  </si>
  <si>
    <r>
      <t xml:space="preserve">            </t>
    </r>
    <r>
      <rPr>
        <sz val="12"/>
        <rFont val="標楷體"/>
        <family val="4"/>
        <charset val="136"/>
      </rPr>
      <t>勞動部勞工保險局</t>
    </r>
    <phoneticPr fontId="4" type="noConversion"/>
  </si>
  <si>
    <r>
      <t xml:space="preserve">                </t>
    </r>
    <r>
      <rPr>
        <sz val="12"/>
        <rFont val="標楷體"/>
        <family val="4"/>
        <charset val="136"/>
      </rPr>
      <t>正式人員</t>
    </r>
    <phoneticPr fontId="4" type="noConversion"/>
  </si>
  <si>
    <r>
      <rPr>
        <sz val="12"/>
        <rFont val="標楷體"/>
        <family val="4"/>
        <charset val="136"/>
      </rPr>
      <t xml:space="preserve">          職員</t>
    </r>
    <r>
      <rPr>
        <sz val="11"/>
        <rFont val="Times New Roman"/>
        <family val="1"/>
      </rPr>
      <t/>
    </r>
    <phoneticPr fontId="4" type="noConversion"/>
  </si>
  <si>
    <r>
      <t xml:space="preserve">            </t>
    </r>
    <r>
      <rPr>
        <sz val="12"/>
        <rFont val="標楷體"/>
        <family val="4"/>
        <charset val="136"/>
      </rPr>
      <t>勞動部勞動基金運用局</t>
    </r>
    <phoneticPr fontId="4" type="noConversion"/>
  </si>
  <si>
    <t>合　　　　計</t>
  </si>
  <si>
    <t>　　債務證券</t>
    <phoneticPr fontId="4" type="noConversion"/>
  </si>
  <si>
    <r>
      <t>114</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t>
    </r>
    <phoneticPr fontId="4" type="noConversion"/>
  </si>
  <si>
    <r>
      <t>112</t>
    </r>
    <r>
      <rPr>
        <b/>
        <sz val="12"/>
        <rFont val="標楷體"/>
        <family val="4"/>
        <charset val="136"/>
      </rPr>
      <t>年度決算數</t>
    </r>
    <phoneticPr fontId="4" type="noConversion"/>
  </si>
  <si>
    <t xml:space="preserve"> </t>
    <phoneticPr fontId="4" type="noConversion"/>
  </si>
  <si>
    <r>
      <t xml:space="preserve">1.
</t>
    </r>
    <r>
      <rPr>
        <sz val="12"/>
        <color indexed="8"/>
        <rFont val="Times New Roman"/>
        <family val="1"/>
      </rPr>
      <t xml:space="preserve">
</t>
    </r>
    <r>
      <rPr>
        <sz val="11"/>
        <color indexed="8"/>
        <rFont val="Times New Roman"/>
        <family val="1"/>
      </rPr>
      <t>2.</t>
    </r>
    <phoneticPr fontId="4" type="noConversion"/>
  </si>
  <si>
    <t>115.1~120.12</t>
    <phoneticPr fontId="26" type="noConversion"/>
  </si>
  <si>
    <r>
      <rPr>
        <sz val="10"/>
        <rFont val="標楷體"/>
        <family val="4"/>
        <charset val="136"/>
      </rPr>
      <t xml:space="preserve">註：勞務承攬人力主要係辦理電話服務中心諮詢服務、郵件收受、公文繕校、辦公場所清潔與保全及資訊設備維護等
</t>
    </r>
    <r>
      <rPr>
        <sz val="10"/>
        <rFont val="微軟正黑體"/>
        <family val="2"/>
        <charset val="136"/>
      </rPr>
      <t xml:space="preserve">        </t>
    </r>
    <r>
      <rPr>
        <sz val="10"/>
        <rFont val="標楷體"/>
        <family val="4"/>
        <charset val="136"/>
      </rPr>
      <t>業務，預計</t>
    </r>
    <r>
      <rPr>
        <sz val="10"/>
        <rFont val="Times New Roman"/>
        <family val="1"/>
      </rPr>
      <t>131</t>
    </r>
    <r>
      <rPr>
        <sz val="10"/>
        <rFont val="標楷體"/>
        <family val="4"/>
        <charset val="136"/>
      </rPr>
      <t>人。</t>
    </r>
    <phoneticPr fontId="4" type="noConversion"/>
  </si>
  <si>
    <t>115</t>
    <phoneticPr fontId="56" type="noConversion"/>
  </si>
  <si>
    <r>
      <t>113</t>
    </r>
    <r>
      <rPr>
        <b/>
        <sz val="12"/>
        <rFont val="標楷體"/>
        <family val="4"/>
        <charset val="136"/>
      </rPr>
      <t>年度決算</t>
    </r>
    <phoneticPr fontId="56" type="noConversion"/>
  </si>
  <si>
    <r>
      <t>115</t>
    </r>
    <r>
      <rPr>
        <b/>
        <sz val="12"/>
        <rFont val="標楷體"/>
        <family val="4"/>
        <charset val="136"/>
      </rPr>
      <t>年度預算</t>
    </r>
    <phoneticPr fontId="56" type="noConversion"/>
  </si>
  <si>
    <r>
      <rPr>
        <sz val="12"/>
        <color indexed="8"/>
        <rFont val="標楷體"/>
        <family val="4"/>
        <charset val="136"/>
      </rPr>
      <t>公共意外責任險、機械及交通運輸等設備之保險費，編列</t>
    </r>
    <r>
      <rPr>
        <sz val="12"/>
        <color indexed="8"/>
        <rFont val="Times New Roman"/>
        <family val="1"/>
      </rPr>
      <t>67</t>
    </r>
    <r>
      <rPr>
        <sz val="12"/>
        <color indexed="8"/>
        <rFont val="標楷體"/>
        <family val="4"/>
        <charset val="136"/>
      </rPr>
      <t>千元</t>
    </r>
    <r>
      <rPr>
        <sz val="12"/>
        <color indexed="8"/>
        <rFont val="Times New Roman"/>
        <family val="1"/>
      </rPr>
      <t>(</t>
    </r>
    <r>
      <rPr>
        <sz val="12"/>
        <color indexed="8"/>
        <rFont val="標楷體"/>
        <family val="4"/>
        <charset val="136"/>
      </rPr>
      <t>勞保局</t>
    </r>
    <r>
      <rPr>
        <sz val="12"/>
        <color indexed="8"/>
        <rFont val="Times New Roman"/>
        <family val="1"/>
      </rPr>
      <t>)</t>
    </r>
    <r>
      <rPr>
        <sz val="12"/>
        <color indexed="8"/>
        <rFont val="標楷體"/>
        <family val="4"/>
        <charset val="136"/>
      </rPr>
      <t>。</t>
    </r>
    <phoneticPr fontId="4" type="noConversion"/>
  </si>
  <si>
    <r>
      <rPr>
        <sz val="12"/>
        <color indexed="8"/>
        <rFont val="標楷體"/>
        <family val="4"/>
        <charset val="136"/>
      </rPr>
      <t>辦理員工教育訓練所需之委託考選訓練費，編列</t>
    </r>
    <r>
      <rPr>
        <sz val="12"/>
        <color indexed="8"/>
        <rFont val="Times New Roman"/>
        <family val="1"/>
      </rPr>
      <t>160</t>
    </r>
    <r>
      <rPr>
        <sz val="12"/>
        <color indexed="8"/>
        <rFont val="標楷體"/>
        <family val="4"/>
        <charset val="136"/>
      </rPr>
      <t>千元。</t>
    </r>
    <phoneticPr fontId="4" type="noConversion"/>
  </si>
  <si>
    <r>
      <rPr>
        <sz val="12"/>
        <color indexed="8"/>
        <rFont val="標楷體"/>
        <family val="4"/>
        <charset val="136"/>
      </rPr>
      <t>停車位租金，編列</t>
    </r>
    <r>
      <rPr>
        <sz val="12"/>
        <color indexed="8"/>
        <rFont val="Times New Roman"/>
        <family val="1"/>
      </rPr>
      <t>97</t>
    </r>
    <r>
      <rPr>
        <sz val="12"/>
        <color indexed="8"/>
        <rFont val="標楷體"/>
        <family val="4"/>
        <charset val="136"/>
      </rPr>
      <t>千元</t>
    </r>
    <r>
      <rPr>
        <sz val="12"/>
        <color indexed="8"/>
        <rFont val="Times New Roman"/>
        <family val="1"/>
      </rPr>
      <t>(</t>
    </r>
    <r>
      <rPr>
        <sz val="12"/>
        <color indexed="8"/>
        <rFont val="標楷體"/>
        <family val="4"/>
        <charset val="136"/>
      </rPr>
      <t>勞保局</t>
    </r>
    <r>
      <rPr>
        <sz val="12"/>
        <color indexed="8"/>
        <rFont val="Times New Roman"/>
        <family val="1"/>
      </rPr>
      <t>)</t>
    </r>
    <r>
      <rPr>
        <sz val="12"/>
        <color indexed="8"/>
        <rFont val="標楷體"/>
        <family val="4"/>
        <charset val="136"/>
      </rPr>
      <t>。</t>
    </r>
    <phoneticPr fontId="4" type="noConversion"/>
  </si>
  <si>
    <r>
      <t>內</t>
    </r>
    <r>
      <rPr>
        <sz val="12"/>
        <rFont val="Times New Roman"/>
        <family val="1"/>
      </rPr>
      <t xml:space="preserve">      </t>
    </r>
    <r>
      <rPr>
        <sz val="12"/>
        <rFont val="標楷體"/>
        <family val="4"/>
        <charset val="136"/>
      </rPr>
      <t>部</t>
    </r>
    <r>
      <rPr>
        <sz val="12"/>
        <rFont val="Times New Roman"/>
        <family val="1"/>
      </rPr>
      <t xml:space="preserve"> </t>
    </r>
    <r>
      <rPr>
        <sz val="12"/>
        <rFont val="標楷體"/>
        <family val="4"/>
        <charset val="136"/>
      </rPr>
      <t>報</t>
    </r>
    <r>
      <rPr>
        <sz val="12"/>
        <rFont val="Times New Roman"/>
        <family val="1"/>
      </rPr>
      <t xml:space="preserve"> </t>
    </r>
    <r>
      <rPr>
        <sz val="12"/>
        <rFont val="標楷體"/>
        <family val="4"/>
        <charset val="136"/>
      </rPr>
      <t>酬</t>
    </r>
    <r>
      <rPr>
        <sz val="12"/>
        <rFont val="Times New Roman"/>
        <family val="1"/>
      </rPr>
      <t xml:space="preserve"> </t>
    </r>
    <r>
      <rPr>
        <sz val="12"/>
        <rFont val="標楷體"/>
        <family val="4"/>
        <charset val="136"/>
      </rPr>
      <t>率</t>
    </r>
    <r>
      <rPr>
        <sz val="12"/>
        <rFont val="Times New Roman"/>
        <family val="1"/>
      </rPr>
      <t>(%)</t>
    </r>
    <phoneticPr fontId="26" type="noConversion"/>
  </si>
  <si>
    <t>購置無形資產明細表</t>
    <phoneticPr fontId="4" type="noConversion"/>
  </si>
  <si>
    <t>投資短期票券等利息收入。</t>
    <phoneticPr fontId="4" type="noConversion"/>
  </si>
  <si>
    <t>本年度業務總收支相抵後，賸餘無列數。</t>
    <phoneticPr fontId="4" type="noConversion"/>
  </si>
  <si>
    <t>係購置電腦主機、磁碟陣列、防火牆、虛擬化管理系統及網路設備等基礎環境設備。</t>
    <phoneticPr fontId="26" type="noConversion"/>
  </si>
  <si>
    <r>
      <rPr>
        <sz val="10"/>
        <rFont val="標楷體"/>
        <family val="4"/>
        <charset val="136"/>
      </rPr>
      <t>註：</t>
    </r>
    <r>
      <rPr>
        <sz val="10"/>
        <rFont val="Times New Roman"/>
        <family val="1"/>
      </rPr>
      <t>1.</t>
    </r>
    <r>
      <rPr>
        <sz val="10"/>
        <rFont val="標楷體"/>
        <family val="4"/>
        <charset val="136"/>
      </rPr>
      <t>管理用車輛：小客貨兩用車共</t>
    </r>
    <r>
      <rPr>
        <sz val="10"/>
        <rFont val="Times New Roman"/>
        <family val="1"/>
      </rPr>
      <t>5</t>
    </r>
    <r>
      <rPr>
        <sz val="10"/>
        <rFont val="標楷體"/>
        <family val="4"/>
        <charset val="136"/>
      </rPr>
      <t>輛，其中</t>
    </r>
    <r>
      <rPr>
        <sz val="10"/>
        <rFont val="Times New Roman"/>
        <family val="1"/>
      </rPr>
      <t>8</t>
    </r>
    <r>
      <rPr>
        <sz val="10"/>
        <rFont val="標楷體"/>
        <family val="4"/>
        <charset val="136"/>
      </rPr>
      <t>人座</t>
    </r>
    <r>
      <rPr>
        <sz val="10"/>
        <rFont val="Times New Roman"/>
        <family val="1"/>
      </rPr>
      <t>1</t>
    </r>
    <r>
      <rPr>
        <sz val="10"/>
        <rFont val="標楷體"/>
        <family val="4"/>
        <charset val="136"/>
      </rPr>
      <t>輛，</t>
    </r>
    <r>
      <rPr>
        <sz val="10"/>
        <rFont val="Times New Roman"/>
        <family val="1"/>
      </rPr>
      <t>5</t>
    </r>
    <r>
      <rPr>
        <sz val="10"/>
        <rFont val="標楷體"/>
        <family val="4"/>
        <charset val="136"/>
      </rPr>
      <t>人座</t>
    </r>
    <r>
      <rPr>
        <sz val="10"/>
        <rFont val="Times New Roman"/>
        <family val="1"/>
      </rPr>
      <t>4</t>
    </r>
    <r>
      <rPr>
        <sz val="10"/>
        <rFont val="標楷體"/>
        <family val="4"/>
        <charset val="136"/>
      </rPr>
      <t>輛。</t>
    </r>
    <phoneticPr fontId="26" type="noConversion"/>
  </si>
  <si>
    <r>
      <t>溢收保費屆滿</t>
    </r>
    <r>
      <rPr>
        <sz val="12"/>
        <color indexed="8"/>
        <rFont val="Times New Roman"/>
        <family val="1"/>
      </rPr>
      <t>4</t>
    </r>
    <r>
      <rPr>
        <sz val="12"/>
        <color indexed="8"/>
        <rFont val="標楷體"/>
        <family val="4"/>
        <charset val="136"/>
      </rPr>
      <t>年轉雜項收入。</t>
    </r>
    <phoneticPr fontId="4" type="noConversion"/>
  </si>
  <si>
    <r>
      <t>116</t>
    </r>
    <r>
      <rPr>
        <sz val="14"/>
        <rFont val="標楷體"/>
        <family val="4"/>
        <charset val="136"/>
      </rPr>
      <t>年度預算</t>
    </r>
    <phoneticPr fontId="53" type="noConversion"/>
  </si>
  <si>
    <r>
      <t>116</t>
    </r>
    <r>
      <rPr>
        <b/>
        <sz val="12"/>
        <rFont val="標楷體"/>
        <family val="4"/>
        <charset val="136"/>
      </rPr>
      <t>年度預算</t>
    </r>
    <phoneticPr fontId="53" type="noConversion"/>
  </si>
  <si>
    <r>
      <rPr>
        <sz val="10"/>
        <rFont val="標楷體"/>
        <family val="4"/>
        <charset val="136"/>
      </rPr>
      <t>註：</t>
    </r>
    <r>
      <rPr>
        <sz val="10"/>
        <rFont val="Times New Roman"/>
        <family val="1"/>
      </rPr>
      <t>1.112</t>
    </r>
    <r>
      <rPr>
        <sz val="10"/>
        <rFont val="標楷體"/>
        <family val="4"/>
        <charset val="136"/>
      </rPr>
      <t>至</t>
    </r>
    <r>
      <rPr>
        <sz val="10"/>
        <rFont val="Times New Roman"/>
        <family val="1"/>
      </rPr>
      <t>114</t>
    </r>
    <r>
      <rPr>
        <sz val="10"/>
        <rFont val="標楷體"/>
        <family val="4"/>
        <charset val="136"/>
      </rPr>
      <t>年度決算數為審定決算數；</t>
    </r>
    <r>
      <rPr>
        <sz val="10"/>
        <rFont val="Times New Roman"/>
        <family val="1"/>
      </rPr>
      <t>115</t>
    </r>
    <r>
      <rPr>
        <sz val="10"/>
        <rFont val="標楷體"/>
        <family val="4"/>
        <charset val="136"/>
      </rPr>
      <t>年度預算為預算案數。以下各表同。</t>
    </r>
    <phoneticPr fontId="56" type="noConversion"/>
  </si>
  <si>
    <r>
      <t>114</t>
    </r>
    <r>
      <rPr>
        <b/>
        <sz val="12"/>
        <rFont val="標楷體"/>
        <family val="4"/>
        <charset val="136"/>
      </rPr>
      <t>年度決算</t>
    </r>
    <phoneticPr fontId="56" type="noConversion"/>
  </si>
  <si>
    <r>
      <t>116</t>
    </r>
    <r>
      <rPr>
        <b/>
        <sz val="12"/>
        <rFont val="標楷體"/>
        <family val="4"/>
        <charset val="136"/>
      </rPr>
      <t>年度預算</t>
    </r>
    <phoneticPr fontId="56"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</si>
  <si>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116</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r>
      <rPr>
        <sz val="12"/>
        <rFont val="Times New Roman"/>
        <family val="1"/>
      </rPr>
      <t xml:space="preserve">        </t>
    </r>
    <phoneticPr fontId="4" type="noConversion"/>
  </si>
  <si>
    <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116</t>
    </r>
    <r>
      <rPr>
        <sz val="12"/>
        <rFont val="標楷體"/>
        <family val="4"/>
        <charset val="136"/>
      </rPr>
      <t>年度　</t>
    </r>
    <r>
      <rPr>
        <sz val="12"/>
        <rFont val="Times New Roman"/>
        <family val="1"/>
      </rPr>
      <t xml:space="preserve">                         </t>
    </r>
    <r>
      <rPr>
        <sz val="12"/>
        <rFont val="標楷體"/>
        <family val="4"/>
        <charset val="136"/>
      </rPr>
      <t xml:space="preserve">　　　單位：新臺幣千元   </t>
    </r>
    <phoneticPr fontId="4" type="noConversion"/>
  </si>
  <si>
    <r>
      <rPr>
        <sz val="12"/>
        <rFont val="標楷體"/>
        <family val="4"/>
        <charset val="136"/>
      </rPr>
      <t>中華民國</t>
    </r>
    <r>
      <rPr>
        <sz val="12"/>
        <rFont val="Times New Roman"/>
        <family val="1"/>
      </rPr>
      <t>116</t>
    </r>
    <r>
      <rPr>
        <sz val="12"/>
        <rFont val="標楷體"/>
        <family val="4"/>
        <charset val="136"/>
      </rPr>
      <t>年度　</t>
    </r>
    <r>
      <rPr>
        <sz val="12"/>
        <rFont val="Times New Roman"/>
        <family val="1"/>
      </rPr>
      <t xml:space="preserve"> </t>
    </r>
    <r>
      <rPr>
        <sz val="12"/>
        <rFont val="Times New Roman"/>
        <family val="1"/>
      </rPr>
      <t xml:space="preserve">       </t>
    </r>
    <r>
      <rPr>
        <sz val="12"/>
        <rFont val="標楷體"/>
        <family val="4"/>
        <charset val="136"/>
      </rPr>
      <t>　</t>
    </r>
    <r>
      <rPr>
        <sz val="12"/>
        <rFont val="Times New Roman"/>
        <family val="1"/>
      </rPr>
      <t xml:space="preserve"> </t>
    </r>
    <r>
      <rPr>
        <sz val="12"/>
        <rFont val="Times New Roman"/>
        <family val="1"/>
      </rPr>
      <t xml:space="preserve">             </t>
    </r>
    <r>
      <rPr>
        <sz val="12"/>
        <rFont val="標楷體"/>
        <family val="4"/>
        <charset val="136"/>
      </rPr>
      <t>　　單位：新臺幣千元</t>
    </r>
    <r>
      <rPr>
        <sz val="12"/>
        <rFont val="Times New Roman"/>
        <family val="1"/>
      </rPr>
      <t xml:space="preserve">   </t>
    </r>
    <r>
      <rPr>
        <sz val="12"/>
        <rFont val="Times New Roman"/>
        <family val="1"/>
      </rPr>
      <t xml:space="preserve">   </t>
    </r>
    <phoneticPr fontId="4" type="noConversion"/>
  </si>
  <si>
    <r>
      <t>　　　　　　　　　　　　　　</t>
    </r>
    <r>
      <rPr>
        <sz val="12"/>
        <rFont val="Times New Roman"/>
        <family val="1"/>
      </rPr>
      <t xml:space="preserve">              </t>
    </r>
    <r>
      <rPr>
        <sz val="12"/>
        <rFont val="標楷體"/>
        <family val="4"/>
        <charset val="136"/>
      </rPr>
      <t>中華民國</t>
    </r>
    <r>
      <rPr>
        <sz val="12"/>
        <rFont val="Times New Roman"/>
        <family val="1"/>
      </rPr>
      <t>116</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xml:space="preserve">　　　單位：新臺幣千元    </t>
    </r>
    <phoneticPr fontId="4" type="noConversion"/>
  </si>
  <si>
    <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116</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xml:space="preserve">　　　　　單位：新臺幣千元    </t>
    </r>
    <phoneticPr fontId="4" type="noConversion"/>
  </si>
  <si>
    <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116</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xml:space="preserve">　　　　　單位：新臺幣千元    </t>
    </r>
    <r>
      <rPr>
        <sz val="12"/>
        <rFont val="Times New Roman"/>
        <family val="1"/>
      </rPr>
      <t xml:space="preserve">   </t>
    </r>
    <phoneticPr fontId="4" type="noConversion"/>
  </si>
  <si>
    <r>
      <t>　　　　　　　　　　　　　　</t>
    </r>
    <r>
      <rPr>
        <sz val="12"/>
        <rFont val="Times New Roman"/>
        <family val="1"/>
      </rPr>
      <t xml:space="preserve">             </t>
    </r>
    <r>
      <rPr>
        <sz val="12"/>
        <rFont val="標楷體"/>
        <family val="4"/>
        <charset val="136"/>
      </rPr>
      <t>中華民國</t>
    </r>
    <r>
      <rPr>
        <sz val="12"/>
        <rFont val="Times New Roman"/>
        <family val="1"/>
      </rPr>
      <t>116</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xml:space="preserve">　　　　單位：新臺幣千元    </t>
    </r>
    <phoneticPr fontId="4" type="noConversion"/>
  </si>
  <si>
    <r>
      <rPr>
        <sz val="12"/>
        <rFont val="標楷體"/>
        <family val="4"/>
        <charset val="136"/>
      </rPr>
      <t>中華民國</t>
    </r>
    <r>
      <rPr>
        <sz val="12"/>
        <rFont val="Times New Roman"/>
        <family val="1"/>
      </rPr>
      <t>116</t>
    </r>
    <r>
      <rPr>
        <sz val="12"/>
        <rFont val="標楷體"/>
        <family val="4"/>
        <charset val="136"/>
      </rPr>
      <t>年度</t>
    </r>
    <phoneticPr fontId="4" type="noConversion"/>
  </si>
  <si>
    <r>
      <t>　　　　　　　　　　　　　　</t>
    </r>
    <r>
      <rPr>
        <sz val="12"/>
        <rFont val="Times New Roman"/>
        <family val="1"/>
      </rPr>
      <t xml:space="preserve">             </t>
    </r>
    <r>
      <rPr>
        <sz val="12"/>
        <rFont val="標楷體"/>
        <family val="4"/>
        <charset val="136"/>
      </rPr>
      <t>中華民國</t>
    </r>
    <r>
      <rPr>
        <sz val="12"/>
        <rFont val="Times New Roman"/>
        <family val="1"/>
      </rPr>
      <t>116</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xml:space="preserve">　　　單位：新臺幣千元    </t>
    </r>
    <phoneticPr fontId="4" type="noConversion"/>
  </si>
  <si>
    <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116</t>
    </r>
    <r>
      <rPr>
        <sz val="12"/>
        <rFont val="標楷體"/>
        <family val="4"/>
        <charset val="136"/>
      </rPr>
      <t>年度　</t>
    </r>
    <r>
      <rPr>
        <sz val="12"/>
        <rFont val="Times New Roman"/>
        <family val="1"/>
      </rPr>
      <t xml:space="preserve">                                     </t>
    </r>
    <r>
      <rPr>
        <sz val="12"/>
        <rFont val="標楷體"/>
        <family val="4"/>
        <charset val="136"/>
      </rPr>
      <t xml:space="preserve">單位：新臺幣千元    </t>
    </r>
    <phoneticPr fontId="4" type="noConversion"/>
  </si>
  <si>
    <r>
      <rPr>
        <sz val="12"/>
        <color indexed="8"/>
        <rFont val="標楷體"/>
        <family val="4"/>
        <charset val="136"/>
      </rPr>
      <t>中華民國</t>
    </r>
    <r>
      <rPr>
        <sz val="12"/>
        <color indexed="8"/>
        <rFont val="Times New Roman"/>
        <family val="1"/>
      </rPr>
      <t>116</t>
    </r>
    <r>
      <rPr>
        <sz val="12"/>
        <color indexed="8"/>
        <rFont val="標楷體"/>
        <family val="4"/>
        <charset val="136"/>
      </rPr>
      <t>年度</t>
    </r>
    <phoneticPr fontId="4"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</si>
  <si>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116</t>
    </r>
    <r>
      <rPr>
        <sz val="12"/>
        <rFont val="標楷體"/>
        <family val="4"/>
        <charset val="136"/>
      </rPr>
      <t>年度</t>
    </r>
    <r>
      <rPr>
        <sz val="12"/>
        <rFont val="Times New Roman"/>
        <family val="1"/>
      </rPr>
      <t xml:space="preserve">                                         </t>
    </r>
    <r>
      <rPr>
        <sz val="12"/>
        <rFont val="標楷體"/>
        <family val="4"/>
        <charset val="136"/>
      </rPr>
      <t>單位：新臺幣千元</t>
    </r>
    <r>
      <rPr>
        <sz val="12"/>
        <rFont val="Times New Roman"/>
        <family val="1"/>
      </rPr>
      <t xml:space="preserve">    </t>
    </r>
    <phoneticPr fontId="53" type="noConversion"/>
  </si>
  <si>
    <t>116.1~116.12</t>
    <phoneticPr fontId="26" type="noConversion"/>
  </si>
  <si>
    <r>
      <t xml:space="preserve">                </t>
    </r>
    <r>
      <rPr>
        <sz val="12"/>
        <rFont val="標楷體"/>
        <family val="4"/>
        <charset val="136"/>
      </rPr>
      <t>中華民國</t>
    </r>
    <r>
      <rPr>
        <sz val="12"/>
        <rFont val="Times New Roman"/>
        <family val="1"/>
      </rPr>
      <t xml:space="preserve"> 116</t>
    </r>
    <r>
      <rPr>
        <sz val="12"/>
        <rFont val="標楷體"/>
        <family val="4"/>
        <charset val="136"/>
      </rPr>
      <t>年度</t>
    </r>
    <r>
      <rPr>
        <sz val="12"/>
        <rFont val="Times New Roman"/>
        <family val="1"/>
      </rPr>
      <t xml:space="preserve">                                        </t>
    </r>
    <r>
      <rPr>
        <sz val="12"/>
        <rFont val="標楷體"/>
        <family val="4"/>
        <charset val="136"/>
      </rPr>
      <t>單位：新臺幣千元</t>
    </r>
    <r>
      <rPr>
        <sz val="12"/>
        <rFont val="Times New Roman"/>
        <family val="1"/>
      </rPr>
      <t xml:space="preserve">    </t>
    </r>
    <phoneticPr fontId="53" type="noConversion"/>
  </si>
  <si>
    <r>
      <t xml:space="preserve">                                                                       </t>
    </r>
    <r>
      <rPr>
        <sz val="12"/>
        <rFont val="標楷體"/>
        <family val="4"/>
        <charset val="136"/>
      </rPr>
      <t>中華民國</t>
    </r>
    <r>
      <rPr>
        <sz val="12"/>
        <rFont val="Times New Roman"/>
        <family val="1"/>
      </rPr>
      <t xml:space="preserve"> 116</t>
    </r>
    <r>
      <rPr>
        <sz val="12"/>
        <rFont val="標楷體"/>
        <family val="4"/>
        <charset val="136"/>
      </rPr>
      <t>年度</t>
    </r>
    <r>
      <rPr>
        <sz val="12"/>
        <rFont val="Times New Roman"/>
        <family val="1"/>
      </rPr>
      <t xml:space="preserve">                                        </t>
    </r>
    <r>
      <rPr>
        <sz val="12"/>
        <rFont val="標楷體"/>
        <family val="4"/>
        <charset val="136"/>
      </rPr>
      <t>單位：新臺幣千元</t>
    </r>
    <r>
      <rPr>
        <sz val="12"/>
        <rFont val="Times New Roman"/>
        <family val="1"/>
      </rPr>
      <t xml:space="preserve">    </t>
    </r>
    <phoneticPr fontId="53" type="noConversion"/>
  </si>
  <si>
    <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116</t>
    </r>
    <r>
      <rPr>
        <sz val="12"/>
        <rFont val="標楷體"/>
        <family val="4"/>
        <charset val="136"/>
      </rPr>
      <t>年度</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xml:space="preserve">　　　　單位：新臺幣千元    </t>
    </r>
    <phoneticPr fontId="4" type="noConversion"/>
  </si>
  <si>
    <r>
      <t>　　　　　　　　　　　　　　</t>
    </r>
    <r>
      <rPr>
        <sz val="12"/>
        <rFont val="Times New Roman"/>
        <family val="1"/>
      </rPr>
      <t xml:space="preserve">             </t>
    </r>
    <r>
      <rPr>
        <sz val="12"/>
        <rFont val="標楷體"/>
        <family val="4"/>
        <charset val="136"/>
      </rPr>
      <t>中華民國</t>
    </r>
    <r>
      <rPr>
        <sz val="12"/>
        <rFont val="Times New Roman"/>
        <family val="1"/>
      </rPr>
      <t>116</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xml:space="preserve">　　　　單位：新臺幣千元    </t>
    </r>
    <phoneticPr fontId="4" type="noConversion"/>
  </si>
  <si>
    <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116</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xml:space="preserve">　單位：新臺幣千元    </t>
    </r>
    <phoneticPr fontId="4" type="noConversion"/>
  </si>
  <si>
    <r>
      <t>116</t>
    </r>
    <r>
      <rPr>
        <sz val="12"/>
        <color indexed="8"/>
        <rFont val="標楷體"/>
        <family val="4"/>
        <charset val="136"/>
      </rPr>
      <t>年</t>
    </r>
    <r>
      <rPr>
        <sz val="12"/>
        <color indexed="8"/>
        <rFont val="Times New Roman"/>
        <family val="1"/>
      </rPr>
      <t>12</t>
    </r>
    <r>
      <rPr>
        <sz val="12"/>
        <color indexed="8"/>
        <rFont val="標楷體"/>
        <family val="4"/>
        <charset val="136"/>
      </rPr>
      <t>月</t>
    </r>
    <r>
      <rPr>
        <sz val="12"/>
        <color indexed="8"/>
        <rFont val="Times New Roman"/>
        <family val="1"/>
      </rPr>
      <t>31</t>
    </r>
    <r>
      <rPr>
        <sz val="12"/>
        <color indexed="8"/>
        <rFont val="標楷體"/>
        <family val="4"/>
        <charset val="136"/>
      </rPr>
      <t>日</t>
    </r>
    <phoneticPr fontId="4" type="noConversion"/>
  </si>
  <si>
    <r>
      <t>115</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t>
    </r>
    <phoneticPr fontId="4" type="noConversion"/>
  </si>
  <si>
    <r>
      <rPr>
        <sz val="12"/>
        <rFont val="標楷體"/>
        <family val="4"/>
        <charset val="136"/>
      </rPr>
      <t>中華民國</t>
    </r>
    <r>
      <rPr>
        <sz val="12"/>
        <rFont val="Times New Roman"/>
        <family val="1"/>
      </rPr>
      <t>116</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t>
    </r>
    <phoneticPr fontId="4" type="noConversion"/>
  </si>
  <si>
    <r>
      <t>　　　　　　　　　　　　　　</t>
    </r>
    <r>
      <rPr>
        <sz val="12"/>
        <rFont val="Times New Roman"/>
        <family val="1"/>
      </rPr>
      <t xml:space="preserve">             </t>
    </r>
    <r>
      <rPr>
        <sz val="12"/>
        <rFont val="標楷體"/>
        <family val="4"/>
        <charset val="136"/>
      </rPr>
      <t>中華民國</t>
    </r>
    <r>
      <rPr>
        <sz val="12"/>
        <rFont val="Times New Roman"/>
        <family val="1"/>
      </rPr>
      <t>116</t>
    </r>
    <r>
      <rPr>
        <sz val="12"/>
        <rFont val="標楷體"/>
        <family val="4"/>
        <charset val="136"/>
      </rPr>
      <t>年度　</t>
    </r>
    <r>
      <rPr>
        <sz val="12"/>
        <rFont val="Times New Roman"/>
        <family val="1"/>
      </rPr>
      <t xml:space="preserve">                    </t>
    </r>
    <r>
      <rPr>
        <sz val="12"/>
        <rFont val="標楷體"/>
        <family val="4"/>
        <charset val="136"/>
      </rPr>
      <t xml:space="preserve">　　　　單位：新臺幣千元    </t>
    </r>
    <phoneticPr fontId="4" type="noConversion"/>
  </si>
  <si>
    <r>
      <t>113</t>
    </r>
    <r>
      <rPr>
        <b/>
        <sz val="12"/>
        <rFont val="標楷體"/>
        <family val="4"/>
        <charset val="136"/>
      </rPr>
      <t>年度決算數</t>
    </r>
    <phoneticPr fontId="4" type="noConversion"/>
  </si>
  <si>
    <r>
      <t>　　　　　　　　　　　</t>
    </r>
    <r>
      <rPr>
        <sz val="12"/>
        <rFont val="Times New Roman"/>
        <family val="1"/>
      </rPr>
      <t xml:space="preserve">         </t>
    </r>
    <r>
      <rPr>
        <sz val="12"/>
        <rFont val="標楷體"/>
        <family val="4"/>
        <charset val="136"/>
      </rPr>
      <t>　　　　中華民國</t>
    </r>
    <r>
      <rPr>
        <sz val="12"/>
        <rFont val="Times New Roman"/>
        <family val="1"/>
      </rPr>
      <t>116</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xml:space="preserve">單位：人    </t>
    </r>
    <phoneticPr fontId="4" type="noConversion"/>
  </si>
  <si>
    <r>
      <t>　　　　　　　　　　　</t>
    </r>
    <r>
      <rPr>
        <sz val="12"/>
        <rFont val="Times New Roman"/>
        <family val="1"/>
      </rPr>
      <t xml:space="preserve">         </t>
    </r>
    <r>
      <rPr>
        <sz val="12"/>
        <rFont val="標楷體"/>
        <family val="4"/>
        <charset val="136"/>
      </rPr>
      <t>　　　　中華民國</t>
    </r>
    <r>
      <rPr>
        <sz val="12"/>
        <rFont val="Times New Roman"/>
        <family val="1"/>
      </rPr>
      <t>116</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xml:space="preserve">　單位：新臺幣千元    </t>
    </r>
    <phoneticPr fontId="4" type="noConversion"/>
  </si>
  <si>
    <r>
      <rPr>
        <sz val="12"/>
        <rFont val="標楷體"/>
        <family val="4"/>
        <charset val="136"/>
      </rPr>
      <t>中華民國</t>
    </r>
    <r>
      <rPr>
        <sz val="12"/>
        <rFont val="Times New Roman"/>
        <family val="1"/>
      </rPr>
      <t>116</t>
    </r>
    <r>
      <rPr>
        <sz val="12"/>
        <rFont val="標楷體"/>
        <family val="4"/>
        <charset val="136"/>
      </rPr>
      <t>年度</t>
    </r>
    <r>
      <rPr>
        <sz val="12"/>
        <rFont val="Times New Roman"/>
        <family val="1"/>
      </rPr>
      <t xml:space="preserve">                                         </t>
    </r>
    <r>
      <rPr>
        <sz val="12"/>
        <rFont val="標楷體"/>
        <family val="4"/>
        <charset val="136"/>
      </rPr>
      <t>單位：新臺幣千元</t>
    </r>
    <phoneticPr fontId="53" type="noConversion"/>
  </si>
  <si>
    <r>
      <t>中華民國</t>
    </r>
    <r>
      <rPr>
        <sz val="8"/>
        <rFont val="Times New Roman"/>
        <family val="1"/>
      </rPr>
      <t>116</t>
    </r>
    <r>
      <rPr>
        <sz val="10"/>
        <rFont val="標楷體"/>
        <family val="4"/>
        <charset val="136"/>
      </rPr>
      <t>年度國民年金保險基金附屬單位預算</t>
    </r>
    <phoneticPr fontId="4" type="noConversion"/>
  </si>
  <si>
    <t>科        目</t>
    <phoneticPr fontId="4" type="noConversion"/>
  </si>
  <si>
    <r>
      <t xml:space="preserve">  </t>
    </r>
    <r>
      <rPr>
        <sz val="12"/>
        <color indexed="8"/>
        <rFont val="標楷體"/>
        <family val="4"/>
        <charset val="136"/>
      </rPr>
      <t>捐助、補助與獎
  助</t>
    </r>
    <phoneticPr fontId="4" type="noConversion"/>
  </si>
  <si>
    <t>會費、捐助、補助
、分攤、救助(濟)
與交流活動費</t>
    <phoneticPr fontId="4" type="noConversion"/>
  </si>
  <si>
    <r>
      <t xml:space="preserve">  </t>
    </r>
    <r>
      <rPr>
        <sz val="12"/>
        <color indexed="8"/>
        <rFont val="標楷體"/>
        <family val="4"/>
        <charset val="136"/>
      </rPr>
      <t>補貼(償)、獎勵
  、慰問與救助
  (濟)</t>
    </r>
    <phoneticPr fontId="4" type="noConversion"/>
  </si>
  <si>
    <r>
      <t xml:space="preserve">      千</t>
    </r>
    <r>
      <rPr>
        <sz val="10"/>
        <color indexed="8"/>
        <rFont val="標楷體"/>
        <family val="4"/>
        <charset val="136"/>
      </rPr>
      <t>元(基金運用局)。</t>
    </r>
    <phoneticPr fontId="4" type="noConversion"/>
  </si>
  <si>
    <r>
      <t xml:space="preserve">        2. </t>
    </r>
    <r>
      <rPr>
        <sz val="10"/>
        <rFont val="標楷體"/>
        <family val="4"/>
        <charset val="136"/>
      </rPr>
      <t>依行政院</t>
    </r>
    <r>
      <rPr>
        <sz val="10"/>
        <rFont val="Times New Roman"/>
        <family val="1"/>
      </rPr>
      <t>113</t>
    </r>
    <r>
      <rPr>
        <sz val="10"/>
        <rFont val="標楷體"/>
        <family val="4"/>
        <charset val="136"/>
      </rPr>
      <t>年</t>
    </r>
    <r>
      <rPr>
        <sz val="10"/>
        <rFont val="Times New Roman"/>
        <family val="1"/>
      </rPr>
      <t>6</t>
    </r>
    <r>
      <rPr>
        <sz val="10"/>
        <rFont val="標楷體"/>
        <family val="4"/>
        <charset val="136"/>
      </rPr>
      <t>月</t>
    </r>
    <r>
      <rPr>
        <sz val="10"/>
        <rFont val="Times New Roman"/>
        <family val="1"/>
      </rPr>
      <t>27</t>
    </r>
    <r>
      <rPr>
        <sz val="10"/>
        <rFont val="標楷體"/>
        <family val="4"/>
        <charset val="136"/>
      </rPr>
      <t>日院臺勞字第</t>
    </r>
    <r>
      <rPr>
        <sz val="10"/>
        <rFont val="Times New Roman"/>
        <family val="1"/>
      </rPr>
      <t>1131015165</t>
    </r>
    <r>
      <rPr>
        <sz val="10"/>
        <rFont val="標楷體"/>
        <family val="4"/>
        <charset val="136"/>
      </rPr>
      <t>號函核定勞保局</t>
    </r>
    <r>
      <rPr>
        <sz val="10"/>
        <rFont val="微軟正黑體"/>
        <family val="2"/>
        <charset val="136"/>
      </rPr>
      <t>「</t>
    </r>
    <r>
      <rPr>
        <sz val="10"/>
        <rFont val="標楷體"/>
        <family val="4"/>
        <charset val="136"/>
      </rPr>
      <t>數位轉型及永續發展計畫</t>
    </r>
    <r>
      <rPr>
        <sz val="10"/>
        <rFont val="微軟正黑體"/>
        <family val="2"/>
        <charset val="136"/>
      </rPr>
      <t>」</t>
    </r>
    <r>
      <rPr>
        <sz val="10"/>
        <rFont val="標楷體"/>
        <family val="4"/>
        <charset val="136"/>
      </rPr>
      <t>，本計畫總經費</t>
    </r>
    <r>
      <rPr>
        <sz val="10"/>
        <rFont val="Times New Roman"/>
        <family val="1"/>
      </rPr>
      <t xml:space="preserve">    </t>
    </r>
    <r>
      <rPr>
        <sz val="10"/>
        <rFont val="標楷體"/>
        <family val="4"/>
        <charset val="136"/>
      </rPr>
      <t>為</t>
    </r>
    <r>
      <rPr>
        <sz val="10"/>
        <rFont val="Times New Roman"/>
        <family val="1"/>
      </rPr>
      <t>4,478,172</t>
    </r>
    <r>
      <rPr>
        <sz val="10"/>
        <rFont val="標楷體"/>
        <family val="4"/>
        <charset val="136"/>
      </rPr>
      <t>千元，其中國民年金保險基金負擔</t>
    </r>
    <r>
      <rPr>
        <sz val="10"/>
        <rFont val="Times New Roman"/>
        <family val="1"/>
      </rPr>
      <t>1,906,360</t>
    </r>
    <r>
      <rPr>
        <sz val="10"/>
        <rFont val="標楷體"/>
        <family val="4"/>
        <charset val="136"/>
      </rPr>
      <t>千元，以前年度已編列</t>
    </r>
    <r>
      <rPr>
        <sz val="10"/>
        <rFont val="Times New Roman"/>
        <family val="1"/>
      </rPr>
      <t>368,357</t>
    </r>
    <r>
      <rPr>
        <sz val="10"/>
        <rFont val="標楷體"/>
        <family val="4"/>
        <charset val="136"/>
      </rPr>
      <t>千元，本年度續編</t>
    </r>
    <r>
      <rPr>
        <sz val="10"/>
        <rFont val="Times New Roman"/>
        <family val="1"/>
      </rPr>
      <t>327,955</t>
    </r>
    <r>
      <rPr>
        <sz val="10"/>
        <rFont val="標楷體"/>
        <family val="4"/>
        <charset val="136"/>
      </rPr>
      <t>千元</t>
    </r>
    <phoneticPr fontId="4" type="noConversion"/>
  </si>
  <si>
    <r>
      <t xml:space="preserve">           </t>
    </r>
    <r>
      <rPr>
        <sz val="10"/>
        <rFont val="標楷體"/>
        <family val="4"/>
        <charset val="136"/>
      </rPr>
      <t>（包括「專業服務費」編列</t>
    </r>
    <r>
      <rPr>
        <sz val="10"/>
        <rFont val="Times New Roman"/>
        <family val="1"/>
      </rPr>
      <t>142,266</t>
    </r>
    <r>
      <rPr>
        <sz val="10"/>
        <rFont val="標楷體"/>
        <family val="4"/>
        <charset val="136"/>
      </rPr>
      <t>千元，「房租」編列</t>
    </r>
    <r>
      <rPr>
        <sz val="10"/>
        <rFont val="Times New Roman"/>
        <family val="1"/>
      </rPr>
      <t>27,845</t>
    </r>
    <r>
      <rPr>
        <sz val="10"/>
        <rFont val="標楷體"/>
        <family val="4"/>
        <charset val="136"/>
      </rPr>
      <t>千元，「不動產、廠房及設備」編列</t>
    </r>
    <r>
      <rPr>
        <sz val="10"/>
        <rFont val="Times New Roman"/>
        <family val="1"/>
      </rPr>
      <t>91,221</t>
    </r>
    <r>
      <rPr>
        <sz val="10"/>
        <rFont val="標楷體"/>
        <family val="4"/>
        <charset val="136"/>
      </rPr>
      <t>千元</t>
    </r>
    <r>
      <rPr>
        <sz val="10"/>
        <rFont val="Times New Roman"/>
        <family val="1"/>
      </rPr>
      <t xml:space="preserve">  </t>
    </r>
    <r>
      <rPr>
        <sz val="10"/>
        <rFont val="標楷體"/>
        <family val="4"/>
        <charset val="136"/>
      </rPr>
      <t>，「無形資產」編列</t>
    </r>
    <r>
      <rPr>
        <sz val="10"/>
        <rFont val="Times New Roman"/>
        <family val="1"/>
      </rPr>
      <t>66,623</t>
    </r>
    <r>
      <rPr>
        <sz val="10"/>
        <rFont val="標楷體"/>
        <family val="4"/>
        <charset val="136"/>
      </rPr>
      <t>千元），未來尚需經費</t>
    </r>
    <r>
      <rPr>
        <sz val="10"/>
        <rFont val="Times New Roman"/>
        <family val="1"/>
      </rPr>
      <t>1,210,048</t>
    </r>
    <r>
      <rPr>
        <sz val="10"/>
        <rFont val="標楷體"/>
        <family val="4"/>
        <charset val="136"/>
      </rPr>
      <t>千元。</t>
    </r>
    <r>
      <rPr>
        <sz val="10"/>
        <rFont val="Times New Roman"/>
        <family val="1"/>
      </rPr>
      <t xml:space="preserve"> </t>
    </r>
    <phoneticPr fontId="4" type="noConversion"/>
  </si>
  <si>
    <t>　　財產交易賸餘</t>
    <phoneticPr fontId="4" type="noConversion"/>
  </si>
  <si>
    <r>
      <t>12,500</t>
    </r>
    <r>
      <rPr>
        <sz val="11"/>
        <color indexed="8"/>
        <rFont val="標楷體"/>
        <family val="4"/>
        <charset val="136"/>
      </rPr>
      <t>人</t>
    </r>
    <r>
      <rPr>
        <sz val="11"/>
        <color indexed="8"/>
        <rFont val="新細明體"/>
        <family val="1"/>
        <charset val="136"/>
      </rPr>
      <t>×</t>
    </r>
    <r>
      <rPr>
        <sz val="11"/>
        <color indexed="8"/>
        <rFont val="Times New Roman"/>
        <family val="1"/>
      </rPr>
      <t>2</t>
    </r>
    <r>
      <rPr>
        <sz val="11"/>
        <color indexed="8"/>
        <rFont val="標楷體"/>
        <family val="4"/>
        <charset val="136"/>
      </rPr>
      <t>個月</t>
    </r>
    <r>
      <rPr>
        <sz val="11"/>
        <color indexed="8"/>
        <rFont val="新細明體"/>
        <family val="1"/>
        <charset val="136"/>
      </rPr>
      <t>×</t>
    </r>
    <r>
      <rPr>
        <sz val="11"/>
        <color indexed="8"/>
        <rFont val="Times New Roman"/>
        <family val="1"/>
      </rPr>
      <t xml:space="preserve"> 21,103</t>
    </r>
    <r>
      <rPr>
        <sz val="11"/>
        <color indexed="8"/>
        <rFont val="標楷體"/>
        <family val="4"/>
        <charset val="136"/>
      </rPr>
      <t xml:space="preserve">元
</t>
    </r>
    <r>
      <rPr>
        <sz val="11"/>
        <color indexed="8"/>
        <rFont val="Times New Roman"/>
        <family val="1"/>
      </rPr>
      <t>= 527,575</t>
    </r>
    <r>
      <rPr>
        <sz val="11"/>
        <color indexed="8"/>
        <rFont val="標楷體"/>
        <family val="4"/>
        <charset val="136"/>
      </rPr>
      <t>千元。</t>
    </r>
    <phoneticPr fontId="4" type="noConversion"/>
  </si>
  <si>
    <r>
      <t>係以平均每月增加</t>
    </r>
    <r>
      <rPr>
        <sz val="11"/>
        <rFont val="Times New Roman"/>
        <family val="1"/>
      </rPr>
      <t>16</t>
    </r>
    <r>
      <rPr>
        <sz val="11"/>
        <rFont val="標楷體"/>
        <family val="4"/>
        <charset val="136"/>
      </rPr>
      <t>件所核算金額再加計累滾金額。</t>
    </r>
    <phoneticPr fontId="4" type="noConversion"/>
  </si>
  <si>
    <r>
      <t>11,100</t>
    </r>
    <r>
      <rPr>
        <sz val="11"/>
        <rFont val="標楷體"/>
        <family val="4"/>
        <charset val="136"/>
      </rPr>
      <t>人</t>
    </r>
    <r>
      <rPr>
        <sz val="11"/>
        <rFont val="新細明體"/>
        <family val="1"/>
        <charset val="136"/>
      </rPr>
      <t>×</t>
    </r>
    <r>
      <rPr>
        <sz val="11"/>
        <rFont val="Times New Roman"/>
        <family val="1"/>
      </rPr>
      <t>5</t>
    </r>
    <r>
      <rPr>
        <sz val="11"/>
        <rFont val="標楷體"/>
        <family val="4"/>
        <charset val="136"/>
      </rPr>
      <t>個月</t>
    </r>
    <r>
      <rPr>
        <sz val="11"/>
        <rFont val="新細明體"/>
        <family val="1"/>
        <charset val="136"/>
      </rPr>
      <t>×</t>
    </r>
    <r>
      <rPr>
        <sz val="11"/>
        <rFont val="Times New Roman"/>
        <family val="1"/>
      </rPr>
      <t>21,103</t>
    </r>
    <r>
      <rPr>
        <sz val="11"/>
        <rFont val="標楷體"/>
        <family val="4"/>
        <charset val="136"/>
      </rPr>
      <t>元</t>
    </r>
    <r>
      <rPr>
        <sz val="11"/>
        <rFont val="Times New Roman"/>
        <family val="1"/>
      </rPr>
      <t>=1,171,217</t>
    </r>
    <r>
      <rPr>
        <sz val="11"/>
        <rFont val="標楷體"/>
        <family val="4"/>
        <charset val="136"/>
      </rPr>
      <t>千元。</t>
    </r>
    <phoneticPr fontId="4" type="noConversion"/>
  </si>
  <si>
    <r>
      <t>係以平均每月增加</t>
    </r>
    <r>
      <rPr>
        <sz val="11"/>
        <color indexed="8"/>
        <rFont val="Times New Roman"/>
        <family val="1"/>
      </rPr>
      <t>8</t>
    </r>
    <r>
      <rPr>
        <sz val="11"/>
        <color indexed="8"/>
        <rFont val="標楷體"/>
        <family val="4"/>
        <charset val="136"/>
      </rPr>
      <t>件所核算金額再加計累滾金額。</t>
    </r>
    <phoneticPr fontId="4" type="noConversion"/>
  </si>
  <si>
    <r>
      <t>136</t>
    </r>
    <r>
      <rPr>
        <sz val="11"/>
        <color indexed="8"/>
        <rFont val="標楷體"/>
        <family val="4"/>
        <charset val="136"/>
      </rPr>
      <t>人</t>
    </r>
    <r>
      <rPr>
        <sz val="11"/>
        <color indexed="8"/>
        <rFont val="新細明體"/>
        <family val="1"/>
        <charset val="136"/>
      </rPr>
      <t>×</t>
    </r>
    <r>
      <rPr>
        <sz val="11"/>
        <color indexed="8"/>
        <rFont val="Times New Roman"/>
        <family val="1"/>
      </rPr>
      <t>830</t>
    </r>
    <r>
      <rPr>
        <sz val="11"/>
        <color indexed="8"/>
        <rFont val="標楷體"/>
        <family val="4"/>
        <charset val="136"/>
      </rPr>
      <t>元</t>
    </r>
    <r>
      <rPr>
        <sz val="11"/>
        <color indexed="8"/>
        <rFont val="Times New Roman"/>
        <family val="1"/>
      </rPr>
      <t>=113</t>
    </r>
    <r>
      <rPr>
        <sz val="11"/>
        <color indexed="8"/>
        <rFont val="標楷體"/>
        <family val="4"/>
        <charset val="136"/>
      </rPr>
      <t>千元。</t>
    </r>
    <phoneticPr fontId="4" type="noConversion"/>
  </si>
  <si>
    <r>
      <t>60</t>
    </r>
    <r>
      <rPr>
        <sz val="11"/>
        <color indexed="8"/>
        <rFont val="標楷體"/>
        <family val="4"/>
        <charset val="136"/>
      </rPr>
      <t>人</t>
    </r>
    <r>
      <rPr>
        <sz val="11"/>
        <color indexed="8"/>
        <rFont val="新細明體"/>
        <family val="1"/>
        <charset val="136"/>
      </rPr>
      <t>×</t>
    </r>
    <r>
      <rPr>
        <sz val="11"/>
        <color indexed="8"/>
        <rFont val="Times New Roman"/>
        <family val="1"/>
      </rPr>
      <t>830</t>
    </r>
    <r>
      <rPr>
        <sz val="11"/>
        <color indexed="8"/>
        <rFont val="標楷體"/>
        <family val="4"/>
        <charset val="136"/>
      </rPr>
      <t>元</t>
    </r>
    <r>
      <rPr>
        <sz val="11"/>
        <color indexed="8"/>
        <rFont val="Times New Roman"/>
        <family val="1"/>
      </rPr>
      <t>=50</t>
    </r>
    <r>
      <rPr>
        <sz val="11"/>
        <color indexed="8"/>
        <rFont val="標楷體"/>
        <family val="4"/>
        <charset val="136"/>
      </rPr>
      <t>千元。</t>
    </r>
    <phoneticPr fontId="4" type="noConversion"/>
  </si>
  <si>
    <r>
      <rPr>
        <sz val="10"/>
        <rFont val="標楷體"/>
        <family val="4"/>
        <charset val="136"/>
      </rPr>
      <t>本年度信託代理與保證資產</t>
    </r>
    <r>
      <rPr>
        <sz val="10"/>
        <rFont val="Times New Roman"/>
        <family val="1"/>
      </rPr>
      <t>(</t>
    </r>
    <r>
      <rPr>
        <sz val="10"/>
        <rFont val="標楷體"/>
        <family val="4"/>
        <charset val="136"/>
      </rPr>
      <t>負債</t>
    </r>
    <r>
      <rPr>
        <sz val="10"/>
        <rFont val="Times New Roman"/>
        <family val="1"/>
      </rPr>
      <t>)</t>
    </r>
    <r>
      <rPr>
        <sz val="10"/>
        <rFont val="標楷體"/>
        <family val="4"/>
        <charset val="136"/>
      </rPr>
      <t>預計為</t>
    </r>
    <r>
      <rPr>
        <sz val="10"/>
        <rFont val="Times New Roman"/>
        <family val="1"/>
      </rPr>
      <t>134,868</t>
    </r>
    <r>
      <rPr>
        <sz val="10"/>
        <rFont val="標楷體"/>
        <family val="4"/>
        <charset val="136"/>
      </rPr>
      <t>千元，係</t>
    </r>
    <r>
      <rPr>
        <sz val="10"/>
        <rFont val="Times New Roman"/>
        <family val="1"/>
      </rPr>
      <t>(</t>
    </r>
    <r>
      <rPr>
        <sz val="10"/>
        <rFont val="標楷體"/>
        <family val="4"/>
        <charset val="136"/>
      </rPr>
      <t>應付</t>
    </r>
    <r>
      <rPr>
        <sz val="10"/>
        <rFont val="Times New Roman"/>
        <family val="1"/>
      </rPr>
      <t>)</t>
    </r>
    <r>
      <rPr>
        <sz val="10"/>
        <rFont val="標楷體"/>
        <family val="4"/>
        <charset val="136"/>
      </rPr>
      <t>保證品。</t>
    </r>
    <phoneticPr fontId="4" type="noConversion"/>
  </si>
  <si>
    <r>
      <t>係以平均每月增加</t>
    </r>
    <r>
      <rPr>
        <sz val="11"/>
        <rFont val="Times New Roman"/>
        <family val="1"/>
      </rPr>
      <t>6,973</t>
    </r>
    <r>
      <rPr>
        <sz val="11"/>
        <rFont val="標楷體"/>
        <family val="4"/>
        <charset val="136"/>
      </rPr>
      <t>件所核算金額再加計累滾金額。</t>
    </r>
    <phoneticPr fontId="4" type="noConversion"/>
  </si>
  <si>
    <r>
      <rPr>
        <sz val="11.5"/>
        <color indexed="8"/>
        <rFont val="標楷體"/>
        <family val="4"/>
        <charset val="136"/>
      </rPr>
      <t>（一）匯款未成功之保險給付</t>
    </r>
    <r>
      <rPr>
        <sz val="11.5"/>
        <color indexed="8"/>
        <rFont val="Times New Roman"/>
        <family val="1"/>
      </rPr>
      <t>39,916</t>
    </r>
    <r>
      <rPr>
        <sz val="11.5"/>
        <color indexed="8"/>
        <rFont val="標楷體"/>
        <family val="4"/>
        <charset val="136"/>
      </rPr>
      <t>千元。</t>
    </r>
    <phoneticPr fontId="4" type="noConversion"/>
  </si>
  <si>
    <r>
      <rPr>
        <sz val="11.5"/>
        <color indexed="8"/>
        <rFont val="標楷體"/>
        <family val="4"/>
        <charset val="136"/>
      </rPr>
      <t>單位：新臺幣千元</t>
    </r>
    <r>
      <rPr>
        <sz val="11.5"/>
        <color indexed="8"/>
        <rFont val="Times New Roman"/>
        <family val="1"/>
      </rPr>
      <t xml:space="preserve">  </t>
    </r>
    <phoneticPr fontId="4" type="noConversion"/>
  </si>
  <si>
    <r>
      <rPr>
        <sz val="11.5"/>
        <color indexed="8"/>
        <rFont val="標楷體"/>
        <family val="4"/>
        <charset val="136"/>
      </rPr>
      <t>責</t>
    </r>
    <r>
      <rPr>
        <sz val="11.5"/>
        <color indexed="8"/>
        <rFont val="Times New Roman"/>
        <family val="1"/>
      </rPr>
      <t xml:space="preserve"> </t>
    </r>
    <r>
      <rPr>
        <sz val="11.5"/>
        <color indexed="8"/>
        <rFont val="標楷體"/>
        <family val="4"/>
        <charset val="136"/>
      </rPr>
      <t>任</t>
    </r>
    <r>
      <rPr>
        <sz val="11.5"/>
        <color indexed="8"/>
        <rFont val="Times New Roman"/>
        <family val="1"/>
      </rPr>
      <t xml:space="preserve"> </t>
    </r>
    <r>
      <rPr>
        <sz val="11.5"/>
        <color indexed="8"/>
        <rFont val="標楷體"/>
        <family val="4"/>
        <charset val="136"/>
      </rPr>
      <t>準</t>
    </r>
    <r>
      <rPr>
        <sz val="11.5"/>
        <color indexed="8"/>
        <rFont val="Times New Roman"/>
        <family val="1"/>
      </rPr>
      <t xml:space="preserve"> </t>
    </r>
    <r>
      <rPr>
        <sz val="11.5"/>
        <color indexed="8"/>
        <rFont val="標楷體"/>
        <family val="4"/>
        <charset val="136"/>
      </rPr>
      <t>備</t>
    </r>
    <phoneticPr fontId="4" type="noConversion"/>
  </si>
  <si>
    <r>
      <rPr>
        <sz val="11.5"/>
        <color indexed="8"/>
        <rFont val="標楷體"/>
        <family val="4"/>
        <charset val="136"/>
      </rPr>
      <t>預計數</t>
    </r>
    <phoneticPr fontId="4" type="noConversion"/>
  </si>
  <si>
    <r>
      <rPr>
        <sz val="11.5"/>
        <color indexed="8"/>
        <rFont val="標楷體"/>
        <family val="4"/>
        <charset val="136"/>
      </rPr>
      <t>說</t>
    </r>
    <r>
      <rPr>
        <sz val="11.5"/>
        <color indexed="8"/>
        <rFont val="Times New Roman"/>
        <family val="1"/>
      </rPr>
      <t xml:space="preserve">      </t>
    </r>
    <r>
      <rPr>
        <sz val="11.5"/>
        <color indexed="8"/>
        <rFont val="標楷體"/>
        <family val="4"/>
        <charset val="136"/>
      </rPr>
      <t>明</t>
    </r>
    <phoneticPr fontId="4" type="noConversion"/>
  </si>
  <si>
    <r>
      <rPr>
        <sz val="11.5"/>
        <color indexed="8"/>
        <rFont val="標楷體"/>
        <family val="4"/>
        <charset val="136"/>
      </rPr>
      <t>期初餘額</t>
    </r>
    <phoneticPr fontId="4" type="noConversion"/>
  </si>
  <si>
    <r>
      <rPr>
        <sz val="11.5"/>
        <color indexed="8"/>
        <rFont val="標楷體"/>
        <family val="4"/>
        <charset val="136"/>
      </rPr>
      <t>依國民年金法第</t>
    </r>
    <r>
      <rPr>
        <sz val="11.5"/>
        <color indexed="8"/>
        <rFont val="Times New Roman"/>
        <family val="1"/>
      </rPr>
      <t>47</t>
    </r>
    <r>
      <rPr>
        <sz val="11.5"/>
        <color indexed="8"/>
        <rFont val="標楷體"/>
        <family val="4"/>
        <charset val="136"/>
      </rPr>
      <t>條第</t>
    </r>
    <r>
      <rPr>
        <sz val="11.5"/>
        <color indexed="8"/>
        <rFont val="Times New Roman"/>
        <family val="1"/>
      </rPr>
      <t>1</t>
    </r>
    <r>
      <rPr>
        <sz val="11.5"/>
        <color indexed="8"/>
        <rFont val="標楷體"/>
        <family val="4"/>
        <charset val="136"/>
      </rPr>
      <t>項及第</t>
    </r>
    <r>
      <rPr>
        <sz val="11.5"/>
        <color indexed="8"/>
        <rFont val="Times New Roman"/>
        <family val="1"/>
      </rPr>
      <t>3</t>
    </r>
    <r>
      <rPr>
        <sz val="11.5"/>
        <color indexed="8"/>
        <rFont val="標楷體"/>
        <family val="4"/>
        <charset val="136"/>
      </rPr>
      <t>項規定，中央主管機關應負擔之保險費、年金差額、人事及行政管理經費，依序由供國民年金用之公益彩券盈餘、調增營業稅支應，若有結餘時，應作為以後年度中央政府責任準備。如依第</t>
    </r>
    <r>
      <rPr>
        <sz val="11.5"/>
        <color indexed="8"/>
        <rFont val="Times New Roman"/>
        <family val="1"/>
      </rPr>
      <t>1</t>
    </r>
    <r>
      <rPr>
        <sz val="11.5"/>
        <color indexed="8"/>
        <rFont val="標楷體"/>
        <family val="4"/>
        <charset val="136"/>
      </rPr>
      <t>項規定籌措財源因應後，仍有不足，亦無法由中央政府責任準備支應時，應由中央主管機關編列預算撥補。本年度中央主管機關編列預算</t>
    </r>
    <r>
      <rPr>
        <sz val="11.5"/>
        <color indexed="8"/>
        <rFont val="Times New Roman"/>
        <family val="1"/>
      </rPr>
      <t>72,990,676</t>
    </r>
    <r>
      <rPr>
        <sz val="11.5"/>
        <color indexed="8"/>
        <rFont val="標楷體"/>
        <family val="4"/>
        <charset val="136"/>
      </rPr>
      <t>千元撥補。</t>
    </r>
    <phoneticPr fontId="77" type="noConversion"/>
  </si>
  <si>
    <r>
      <rPr>
        <sz val="11.5"/>
        <color indexed="8"/>
        <rFont val="標楷體"/>
        <family val="4"/>
        <charset val="136"/>
      </rPr>
      <t>　　中央應負擔款項其他財源收入</t>
    </r>
    <r>
      <rPr>
        <sz val="12"/>
        <color indexed="10"/>
        <rFont val="Times New Roman"/>
        <family val="1"/>
      </rPr>
      <t/>
    </r>
    <phoneticPr fontId="4" type="noConversion"/>
  </si>
  <si>
    <r>
      <rPr>
        <sz val="11.5"/>
        <color indexed="8"/>
        <rFont val="標楷體"/>
        <family val="4"/>
        <charset val="136"/>
      </rPr>
      <t>依特種貨物及勞務稅稅課收入分配及運用辦法第</t>
    </r>
    <r>
      <rPr>
        <sz val="11.5"/>
        <color indexed="8"/>
        <rFont val="Times New Roman"/>
        <family val="1"/>
      </rPr>
      <t>3</t>
    </r>
    <r>
      <rPr>
        <sz val="11.5"/>
        <color indexed="8"/>
        <rFont val="標楷體"/>
        <family val="4"/>
        <charset val="136"/>
      </rPr>
      <t>條規定，特種貨物及勞務稅稅課收入優先撥供國民年金保險中央應補助之保險費及應負擔款項之用。</t>
    </r>
    <phoneticPr fontId="77" type="noConversion"/>
  </si>
  <si>
    <r>
      <rPr>
        <sz val="11.5"/>
        <color indexed="8"/>
        <rFont val="標楷體"/>
        <family val="4"/>
        <charset val="136"/>
      </rPr>
      <t>依國民年金法第</t>
    </r>
    <r>
      <rPr>
        <sz val="11.5"/>
        <color indexed="8"/>
        <rFont val="Times New Roman"/>
        <family val="1"/>
      </rPr>
      <t>30</t>
    </r>
    <r>
      <rPr>
        <sz val="11.5"/>
        <color indexed="8"/>
        <rFont val="標楷體"/>
        <family val="4"/>
        <charset val="136"/>
      </rPr>
      <t>條第</t>
    </r>
    <r>
      <rPr>
        <sz val="11.5"/>
        <color indexed="8"/>
        <rFont val="Times New Roman"/>
        <family val="1"/>
      </rPr>
      <t>4</t>
    </r>
    <r>
      <rPr>
        <sz val="11.5"/>
        <color indexed="8"/>
        <rFont val="標楷體"/>
        <family val="4"/>
        <charset val="136"/>
      </rPr>
      <t>項、第</t>
    </r>
    <r>
      <rPr>
        <sz val="11.5"/>
        <color indexed="8"/>
        <rFont val="Times New Roman"/>
        <family val="1"/>
      </rPr>
      <t>34</t>
    </r>
    <r>
      <rPr>
        <sz val="11.5"/>
        <color indexed="8"/>
        <rFont val="標楷體"/>
        <family val="4"/>
        <charset val="136"/>
      </rPr>
      <t>條第</t>
    </r>
    <r>
      <rPr>
        <sz val="11.5"/>
        <color indexed="8"/>
        <rFont val="Times New Roman"/>
        <family val="1"/>
      </rPr>
      <t>4</t>
    </r>
    <r>
      <rPr>
        <sz val="11.5"/>
        <color indexed="8"/>
        <rFont val="標楷體"/>
        <family val="4"/>
        <charset val="136"/>
      </rPr>
      <t>項，及第</t>
    </r>
    <r>
      <rPr>
        <sz val="11.5"/>
        <color indexed="8"/>
        <rFont val="Times New Roman"/>
        <family val="1"/>
      </rPr>
      <t>42</t>
    </r>
    <r>
      <rPr>
        <sz val="11.5"/>
        <color indexed="8"/>
        <rFont val="標楷體"/>
        <family val="4"/>
        <charset val="136"/>
      </rPr>
      <t>條第</t>
    </r>
    <r>
      <rPr>
        <sz val="11.5"/>
        <color indexed="8"/>
        <rFont val="Times New Roman"/>
        <family val="1"/>
      </rPr>
      <t>4</t>
    </r>
    <r>
      <rPr>
        <sz val="11.5"/>
        <color indexed="8"/>
        <rFont val="標楷體"/>
        <family val="4"/>
        <charset val="136"/>
      </rPr>
      <t>項規定，預估</t>
    </r>
    <r>
      <rPr>
        <sz val="11.5"/>
        <color indexed="8"/>
        <rFont val="Times New Roman"/>
        <family val="1"/>
      </rPr>
      <t>116</t>
    </r>
    <r>
      <rPr>
        <sz val="11.5"/>
        <color indexed="8"/>
        <rFont val="標楷體"/>
        <family val="4"/>
        <charset val="136"/>
      </rPr>
      <t>年度中央主管機關應負擔之年金差額。</t>
    </r>
    <phoneticPr fontId="4" type="noConversion"/>
  </si>
  <si>
    <r>
      <t xml:space="preserve">        </t>
    </r>
    <r>
      <rPr>
        <sz val="11.5"/>
        <color indexed="8"/>
        <rFont val="標楷體"/>
        <family val="4"/>
        <charset val="136"/>
      </rPr>
      <t>人事及行政管理經費</t>
    </r>
    <phoneticPr fontId="4" type="noConversion"/>
  </si>
  <si>
    <r>
      <rPr>
        <sz val="11.5"/>
        <color indexed="8"/>
        <rFont val="標楷體"/>
        <family val="4"/>
        <charset val="136"/>
      </rPr>
      <t>中央政府責任準備</t>
    </r>
    <r>
      <rPr>
        <sz val="11.5"/>
        <color indexed="8"/>
        <rFont val="Times New Roman"/>
        <family val="1"/>
      </rPr>
      <t>115</t>
    </r>
    <r>
      <rPr>
        <sz val="11.5"/>
        <color indexed="8"/>
        <rFont val="標楷體"/>
        <family val="4"/>
        <charset val="136"/>
      </rPr>
      <t>年度向國保基金短期週轉產生之本金及利息費用。</t>
    </r>
    <phoneticPr fontId="4" type="noConversion"/>
  </si>
  <si>
    <r>
      <t>依國民年金法第</t>
    </r>
    <r>
      <rPr>
        <sz val="12"/>
        <rFont val="Times New Roman"/>
        <family val="1"/>
      </rPr>
      <t>14</t>
    </r>
    <r>
      <rPr>
        <sz val="12"/>
        <rFont val="標楷體"/>
        <family val="4"/>
        <charset val="136"/>
      </rPr>
      <t>條規定向被保險人及中央政府計收之遲繳保費利息，分別為</t>
    </r>
    <r>
      <rPr>
        <sz val="12"/>
        <rFont val="Times New Roman"/>
        <family val="1"/>
      </rPr>
      <t>245,043</t>
    </r>
    <r>
      <rPr>
        <sz val="12"/>
        <rFont val="標楷體"/>
        <family val="4"/>
        <charset val="136"/>
      </rPr>
      <t>千元及</t>
    </r>
    <r>
      <rPr>
        <sz val="12"/>
        <rFont val="Times New Roman"/>
        <family val="1"/>
      </rPr>
      <t>207,030</t>
    </r>
    <r>
      <rPr>
        <sz val="12"/>
        <rFont val="標楷體"/>
        <family val="4"/>
        <charset val="136"/>
      </rPr>
      <t>千元。</t>
    </r>
    <phoneticPr fontId="4" type="noConversion"/>
  </si>
  <si>
    <r>
      <t>現金股利收入</t>
    </r>
    <r>
      <rPr>
        <sz val="12"/>
        <rFont val="Times New Roman"/>
        <family val="1"/>
      </rPr>
      <t>4,934,454</t>
    </r>
    <r>
      <rPr>
        <sz val="12"/>
        <rFont val="標楷體"/>
        <family val="4"/>
        <charset val="136"/>
      </rPr>
      <t>千元，買賣利益</t>
    </r>
    <r>
      <rPr>
        <sz val="12"/>
        <rFont val="Times New Roman"/>
        <family val="1"/>
      </rPr>
      <t>4,547,438</t>
    </r>
    <r>
      <rPr>
        <sz val="12"/>
        <rFont val="標楷體"/>
        <family val="4"/>
        <charset val="136"/>
      </rPr>
      <t>千元。</t>
    </r>
    <phoneticPr fontId="4" type="noConversion"/>
  </si>
  <si>
    <r>
      <t>現金股利收入</t>
    </r>
    <r>
      <rPr>
        <sz val="12"/>
        <rFont val="Times New Roman"/>
        <family val="1"/>
      </rPr>
      <t>6,162,529</t>
    </r>
    <r>
      <rPr>
        <sz val="12"/>
        <rFont val="標楷體"/>
        <family val="4"/>
        <charset val="136"/>
      </rPr>
      <t>千元，買賣利益</t>
    </r>
    <r>
      <rPr>
        <sz val="12"/>
        <rFont val="Times New Roman"/>
        <family val="1"/>
      </rPr>
      <t>6,690,938</t>
    </r>
    <r>
      <rPr>
        <sz val="12"/>
        <rFont val="標楷體"/>
        <family val="4"/>
        <charset val="136"/>
      </rPr>
      <t>千元。</t>
    </r>
    <phoneticPr fontId="4" type="noConversion"/>
  </si>
  <si>
    <r>
      <t>預估</t>
    </r>
    <r>
      <rPr>
        <sz val="12"/>
        <rFont val="Times New Roman"/>
        <family val="1"/>
      </rPr>
      <t>116</t>
    </r>
    <r>
      <rPr>
        <sz val="12"/>
        <rFont val="標楷體"/>
        <family val="4"/>
        <charset val="136"/>
      </rPr>
      <t>年被保險人數約</t>
    </r>
    <r>
      <rPr>
        <sz val="12"/>
        <rFont val="Times New Roman"/>
        <family val="1"/>
      </rPr>
      <t>288</t>
    </r>
    <r>
      <rPr>
        <sz val="12"/>
        <rFont val="標楷體"/>
        <family val="4"/>
        <charset val="136"/>
      </rPr>
      <t>萬人，月投保金額</t>
    </r>
    <r>
      <rPr>
        <sz val="12"/>
        <rFont val="Times New Roman"/>
        <family val="1"/>
      </rPr>
      <t>21,103</t>
    </r>
    <r>
      <rPr>
        <sz val="12"/>
        <rFont val="標楷體"/>
        <family val="4"/>
        <charset val="136"/>
      </rPr>
      <t>元，保險費率</t>
    </r>
    <r>
      <rPr>
        <sz val="12"/>
        <rFont val="Times New Roman"/>
        <family val="1"/>
      </rPr>
      <t>11%</t>
    </r>
    <r>
      <rPr>
        <sz val="12"/>
        <rFont val="標楷體"/>
        <family val="4"/>
        <charset val="136"/>
      </rPr>
      <t>。</t>
    </r>
    <phoneticPr fontId="4" type="noConversion"/>
  </si>
  <si>
    <r>
      <t>　　</t>
    </r>
    <r>
      <rPr>
        <sz val="11.5"/>
        <color indexed="8"/>
        <rFont val="Times New Roman"/>
        <family val="1"/>
      </rPr>
      <t>115</t>
    </r>
    <r>
      <rPr>
        <sz val="11.5"/>
        <color indexed="8"/>
        <rFont val="標楷體"/>
        <family val="4"/>
        <charset val="136"/>
      </rPr>
      <t>年度中央政府應負擔保費
　　及利息</t>
    </r>
    <phoneticPr fontId="4" type="noConversion"/>
  </si>
  <si>
    <r>
      <rPr>
        <sz val="11"/>
        <color indexed="8"/>
        <rFont val="標楷體"/>
        <family val="4"/>
        <charset val="136"/>
      </rPr>
      <t>註：預估</t>
    </r>
    <r>
      <rPr>
        <sz val="11"/>
        <color indexed="8"/>
        <rFont val="Times New Roman"/>
        <family val="1"/>
      </rPr>
      <t>116</t>
    </r>
    <r>
      <rPr>
        <sz val="11"/>
        <color indexed="8"/>
        <rFont val="標楷體"/>
        <family val="4"/>
        <charset val="136"/>
      </rPr>
      <t>年度中央政府應負擔保險費及利息計</t>
    </r>
    <r>
      <rPr>
        <sz val="11"/>
        <color indexed="8"/>
        <rFont val="Times New Roman"/>
        <family val="1"/>
      </rPr>
      <t>19,244,675</t>
    </r>
    <r>
      <rPr>
        <sz val="11"/>
        <color indexed="8"/>
        <rFont val="標楷體"/>
        <family val="4"/>
        <charset val="136"/>
      </rPr>
      <t>千元，係由主管機關於次年度編列</t>
    </r>
    <r>
      <rPr>
        <sz val="11"/>
        <color indexed="8"/>
        <rFont val="標楷體"/>
        <family val="4"/>
        <charset val="136"/>
      </rPr>
      <t>預算撥補。</t>
    </r>
    <phoneticPr fontId="4" type="noConversion"/>
  </si>
  <si>
    <r>
      <rPr>
        <sz val="10"/>
        <rFont val="標楷體"/>
        <family val="4"/>
        <charset val="136"/>
      </rPr>
      <t>註</t>
    </r>
    <r>
      <rPr>
        <sz val="10"/>
        <rFont val="Times New Roman"/>
        <family val="1"/>
      </rPr>
      <t>:</t>
    </r>
    <r>
      <rPr>
        <sz val="10"/>
        <rFont val="標楷體"/>
        <family val="4"/>
        <charset val="136"/>
      </rPr>
      <t>自有資金</t>
    </r>
    <r>
      <rPr>
        <sz val="10"/>
        <rFont val="Times New Roman"/>
        <family val="1"/>
      </rPr>
      <t>95,267</t>
    </r>
    <r>
      <rPr>
        <sz val="10"/>
        <rFont val="標楷體"/>
        <family val="4"/>
        <charset val="136"/>
      </rPr>
      <t>千元，係由中央政府責任準備支應。</t>
    </r>
    <phoneticPr fontId="126" type="noConversion"/>
  </si>
  <si>
    <t>116</t>
    <phoneticPr fontId="56" type="noConversion"/>
  </si>
  <si>
    <t>交通及運輸設備</t>
    <phoneticPr fontId="3" type="noConversion"/>
  </si>
  <si>
    <r>
      <rPr>
        <sz val="12"/>
        <rFont val="標楷體"/>
        <family val="4"/>
        <charset val="136"/>
      </rPr>
      <t>預計</t>
    </r>
    <r>
      <rPr>
        <sz val="12"/>
        <rFont val="Times New Roman"/>
        <family val="1"/>
      </rPr>
      <t>103,844,190</t>
    </r>
    <r>
      <rPr>
        <sz val="12"/>
        <rFont val="標楷體"/>
        <family val="4"/>
        <charset val="136"/>
      </rPr>
      <t>千元，說明如下：</t>
    </r>
    <phoneticPr fontId="4" type="noConversion"/>
  </si>
  <si>
    <r>
      <rPr>
        <sz val="12"/>
        <color indexed="8"/>
        <rFont val="標楷體"/>
        <family val="4"/>
        <charset val="136"/>
      </rPr>
      <t>係老年年金給付、生育給付、身心障礙年金給付、喪葬給付及遺屬年金給付，計</t>
    </r>
    <r>
      <rPr>
        <sz val="12"/>
        <color indexed="8"/>
        <rFont val="Times New Roman"/>
        <family val="1"/>
      </rPr>
      <t>40,803,769</t>
    </r>
    <r>
      <rPr>
        <sz val="12"/>
        <color indexed="8"/>
        <rFont val="標楷體"/>
        <family val="4"/>
        <charset val="136"/>
      </rPr>
      <t>千元。</t>
    </r>
    <phoneticPr fontId="4" type="noConversion"/>
  </si>
  <si>
    <r>
      <rPr>
        <sz val="12"/>
        <color indexed="8"/>
        <rFont val="標楷體"/>
        <family val="4"/>
        <charset val="136"/>
      </rPr>
      <t>係老年年金給付差額、身心障礙年金給付差額及遺屬年金給付差額，計</t>
    </r>
    <r>
      <rPr>
        <sz val="12"/>
        <color indexed="8"/>
        <rFont val="Times New Roman"/>
        <family val="1"/>
      </rPr>
      <t>63,040,258</t>
    </r>
    <r>
      <rPr>
        <sz val="12"/>
        <color indexed="8"/>
        <rFont val="標楷體"/>
        <family val="4"/>
        <charset val="136"/>
      </rPr>
      <t>千元。</t>
    </r>
    <phoneticPr fontId="4" type="noConversion"/>
  </si>
  <si>
    <r>
      <rPr>
        <sz val="12"/>
        <rFont val="標楷體"/>
        <family val="4"/>
        <charset val="136"/>
      </rPr>
      <t>係身心障礙年金及身心障礙基本保證年金之複檢費用</t>
    </r>
    <r>
      <rPr>
        <sz val="12"/>
        <color indexed="12"/>
        <rFont val="標楷體"/>
        <family val="4"/>
        <charset val="136"/>
      </rPr>
      <t>，</t>
    </r>
    <r>
      <rPr>
        <sz val="12"/>
        <rFont val="標楷體"/>
        <family val="4"/>
        <charset val="136"/>
      </rPr>
      <t>計</t>
    </r>
    <r>
      <rPr>
        <sz val="12"/>
        <rFont val="Times New Roman"/>
        <family val="1"/>
      </rPr>
      <t>163</t>
    </r>
    <r>
      <rPr>
        <sz val="12"/>
        <rFont val="標楷體"/>
        <family val="4"/>
        <charset val="136"/>
      </rPr>
      <t>千元。</t>
    </r>
    <phoneticPr fontId="4" type="noConversion"/>
  </si>
  <si>
    <r>
      <rPr>
        <sz val="12"/>
        <rFont val="標楷體"/>
        <family val="4"/>
        <charset val="136"/>
      </rPr>
      <t>係應收保費、其他應收款及催收款項按收回情況提列呆帳，計</t>
    </r>
    <r>
      <rPr>
        <sz val="12"/>
        <rFont val="Times New Roman"/>
        <family val="1"/>
      </rPr>
      <t>12,737,836</t>
    </r>
    <r>
      <rPr>
        <sz val="12"/>
        <rFont val="標楷體"/>
        <family val="4"/>
        <charset val="136"/>
      </rPr>
      <t>千元。</t>
    </r>
    <phoneticPr fontId="4" type="noConversion"/>
  </si>
  <si>
    <t>係汰換數位投影機及電動釘書機等設備。</t>
    <phoneticPr fontId="26" type="noConversion"/>
  </si>
  <si>
    <r>
      <rPr>
        <sz val="10"/>
        <rFont val="標楷體"/>
        <family val="4"/>
        <charset val="136"/>
      </rPr>
      <t>註</t>
    </r>
    <r>
      <rPr>
        <sz val="10"/>
        <rFont val="Times New Roman"/>
        <family val="1"/>
      </rPr>
      <t>:</t>
    </r>
    <r>
      <rPr>
        <sz val="10"/>
        <rFont val="標楷體"/>
        <family val="4"/>
        <charset val="136"/>
      </rPr>
      <t>自有資金「其他」欄內列</t>
    </r>
    <r>
      <rPr>
        <sz val="10"/>
        <rFont val="Times New Roman"/>
        <family val="1"/>
      </rPr>
      <t>95,267</t>
    </r>
    <r>
      <rPr>
        <sz val="10"/>
        <rFont val="標楷體"/>
        <family val="4"/>
        <charset val="136"/>
      </rPr>
      <t>千元，係由中央政府責任準備支應。</t>
    </r>
    <phoneticPr fontId="26" type="noConversion"/>
  </si>
  <si>
    <r>
      <t>註：</t>
    </r>
    <r>
      <rPr>
        <sz val="10"/>
        <color indexed="8"/>
        <rFont val="標楷體"/>
        <family val="4"/>
        <charset val="136"/>
      </rPr>
      <t>1.勞務承攬人力主要係辦理電話服務中心諮詢服務、郵件收受、公文繕校</t>
    </r>
    <r>
      <rPr>
        <sz val="10"/>
        <color indexed="8"/>
        <rFont val="標楷體"/>
        <family val="4"/>
        <charset val="136"/>
      </rPr>
      <t>、</t>
    </r>
    <r>
      <rPr>
        <sz val="10"/>
        <color indexed="8"/>
        <rFont val="標楷體"/>
        <family val="4"/>
        <charset val="136"/>
      </rPr>
      <t>辦公場所清潔與保全</t>
    </r>
    <r>
      <rPr>
        <sz val="10"/>
        <color indexed="8"/>
        <rFont val="標楷體"/>
        <family val="4"/>
        <charset val="136"/>
      </rPr>
      <t>及資</t>
    </r>
    <r>
      <rPr>
        <sz val="10"/>
        <color indexed="8"/>
        <rFont val="標楷體"/>
        <family val="4"/>
        <charset val="136"/>
      </rPr>
      <t>訊設備維護   等</t>
    </r>
    <r>
      <rPr>
        <sz val="10"/>
        <color indexed="8"/>
        <rFont val="標楷體"/>
        <family val="4"/>
        <charset val="136"/>
      </rPr>
      <t>業務，預計</t>
    </r>
    <r>
      <rPr>
        <sz val="10"/>
        <color indexed="8"/>
        <rFont val="Times New Roman"/>
        <family val="1"/>
      </rPr>
      <t>131</t>
    </r>
    <r>
      <rPr>
        <sz val="10"/>
        <color indexed="8"/>
        <rFont val="標楷體"/>
        <family val="4"/>
        <charset val="136"/>
      </rPr>
      <t>人，編列一般服務費</t>
    </r>
    <r>
      <rPr>
        <sz val="10"/>
        <color indexed="8"/>
        <rFont val="Times New Roman"/>
        <family val="1"/>
      </rPr>
      <t>83,978</t>
    </r>
    <r>
      <rPr>
        <sz val="10"/>
        <color indexed="8"/>
        <rFont val="標楷體"/>
        <family val="4"/>
        <charset val="136"/>
      </rPr>
      <t>千元(勞保局</t>
    </r>
    <r>
      <rPr>
        <sz val="10"/>
        <color indexed="8"/>
        <rFont val="Times New Roman"/>
        <family val="1"/>
      </rPr>
      <t>83,462</t>
    </r>
    <r>
      <rPr>
        <sz val="10"/>
        <color indexed="8"/>
        <rFont val="標楷體"/>
        <family val="4"/>
        <charset val="136"/>
      </rPr>
      <t>千元，基金運用局</t>
    </r>
    <r>
      <rPr>
        <sz val="10"/>
        <color indexed="8"/>
        <rFont val="Times New Roman"/>
        <family val="1"/>
      </rPr>
      <t>516</t>
    </r>
    <r>
      <rPr>
        <sz val="10"/>
        <color indexed="8"/>
        <rFont val="標楷體"/>
        <family val="4"/>
        <charset val="136"/>
      </rPr>
      <t>千元)、修理保養及保固費</t>
    </r>
    <r>
      <rPr>
        <sz val="10"/>
        <color indexed="8"/>
        <rFont val="Times New Roman"/>
        <family val="1"/>
      </rPr>
      <t>108</t>
    </r>
    <phoneticPr fontId="4" type="noConversion"/>
  </si>
  <si>
    <r>
      <t xml:space="preserve">        3.</t>
    </r>
    <r>
      <rPr>
        <sz val="10"/>
        <color indexed="8"/>
        <rFont val="標楷體"/>
        <family val="4"/>
        <charset val="136"/>
      </rPr>
      <t>其他獎金依「獎章條例」及「公務人員領有勳章獎章榮譽紀念章發給獎勵金實施要點」，預計</t>
    </r>
    <r>
      <rPr>
        <sz val="10"/>
        <color indexed="8"/>
        <rFont val="Times New Roman"/>
        <family val="1"/>
      </rPr>
      <t>5</t>
    </r>
    <r>
      <rPr>
        <sz val="10"/>
        <color indexed="8"/>
        <rFont val="標楷體"/>
        <family val="4"/>
        <charset val="136"/>
      </rPr>
      <t>人，編列</t>
    </r>
    <r>
      <rPr>
        <sz val="10"/>
        <color indexed="8"/>
        <rFont val="Times New Roman"/>
        <family val="1"/>
      </rPr>
      <t>150</t>
    </r>
    <r>
      <rPr>
        <sz val="10"/>
        <color indexed="8"/>
        <rFont val="標楷體"/>
        <family val="4"/>
        <charset val="136"/>
      </rPr>
      <t>千</t>
    </r>
    <r>
      <rPr>
        <sz val="10"/>
        <color indexed="8"/>
        <rFont val="Times New Roman"/>
        <family val="1"/>
      </rPr>
      <t xml:space="preserve">       </t>
    </r>
    <r>
      <rPr>
        <sz val="10"/>
        <color indexed="8"/>
        <rFont val="標楷體"/>
        <family val="4"/>
        <charset val="136"/>
      </rPr>
      <t>元</t>
    </r>
    <r>
      <rPr>
        <sz val="10"/>
        <color indexed="8"/>
        <rFont val="標楷體"/>
        <family val="4"/>
        <charset val="136"/>
      </rPr>
      <t>，</t>
    </r>
    <r>
      <rPr>
        <sz val="10"/>
        <color indexed="8"/>
        <rFont val="標楷體"/>
        <family val="4"/>
        <charset val="136"/>
      </rPr>
      <t>以及依行政院</t>
    </r>
    <r>
      <rPr>
        <sz val="10"/>
        <color indexed="8"/>
        <rFont val="Times New Roman"/>
        <family val="1"/>
      </rPr>
      <t>110</t>
    </r>
    <r>
      <rPr>
        <sz val="10"/>
        <color indexed="8"/>
        <rFont val="標楷體"/>
        <family val="4"/>
        <charset val="136"/>
      </rPr>
      <t>年</t>
    </r>
    <r>
      <rPr>
        <sz val="10"/>
        <color indexed="8"/>
        <rFont val="Times New Roman"/>
        <family val="1"/>
      </rPr>
      <t>5</t>
    </r>
    <r>
      <rPr>
        <sz val="10"/>
        <color indexed="8"/>
        <rFont val="標楷體"/>
        <family val="4"/>
        <charset val="136"/>
      </rPr>
      <t>月</t>
    </r>
    <r>
      <rPr>
        <sz val="10"/>
        <color indexed="8"/>
        <rFont val="Times New Roman"/>
        <family val="1"/>
      </rPr>
      <t>7</t>
    </r>
    <r>
      <rPr>
        <sz val="10"/>
        <color indexed="8"/>
        <rFont val="標楷體"/>
        <family val="4"/>
        <charset val="136"/>
      </rPr>
      <t>日院授人給字第</t>
    </r>
    <r>
      <rPr>
        <sz val="10"/>
        <color indexed="8"/>
        <rFont val="Times New Roman"/>
        <family val="1"/>
      </rPr>
      <t>1104000375</t>
    </r>
    <r>
      <rPr>
        <sz val="10"/>
        <color indexed="8"/>
        <rFont val="標楷體"/>
        <family val="4"/>
        <charset val="136"/>
      </rPr>
      <t>號函核定之勞動部勞動基金運用局業務人員獎金，預計</t>
    </r>
    <r>
      <rPr>
        <sz val="10"/>
        <color indexed="8"/>
        <rFont val="Times New Roman"/>
        <family val="1"/>
      </rPr>
      <t>16</t>
    </r>
    <r>
      <rPr>
        <sz val="10"/>
        <color indexed="8"/>
        <rFont val="標楷體"/>
        <family val="4"/>
        <charset val="136"/>
      </rPr>
      <t>人</t>
    </r>
    <phoneticPr fontId="4" type="noConversion"/>
  </si>
  <si>
    <r>
      <t>衛</t>
    </r>
    <r>
      <rPr>
        <u/>
        <sz val="16"/>
        <rFont val="Times New Roman"/>
        <family val="1"/>
      </rPr>
      <t xml:space="preserve">  </t>
    </r>
    <r>
      <rPr>
        <u/>
        <sz val="16"/>
        <rFont val="標楷體"/>
        <family val="4"/>
        <charset val="136"/>
      </rPr>
      <t>生</t>
    </r>
    <r>
      <rPr>
        <u/>
        <sz val="16"/>
        <rFont val="Times New Roman"/>
        <family val="1"/>
      </rPr>
      <t xml:space="preserve">  </t>
    </r>
    <r>
      <rPr>
        <u/>
        <sz val="16"/>
        <rFont val="標楷體"/>
        <family val="4"/>
        <charset val="136"/>
      </rPr>
      <t>福</t>
    </r>
    <r>
      <rPr>
        <u/>
        <sz val="16"/>
        <rFont val="Times New Roman"/>
        <family val="1"/>
      </rPr>
      <t xml:space="preserve">  </t>
    </r>
    <r>
      <rPr>
        <u/>
        <sz val="16"/>
        <rFont val="標楷體"/>
        <family val="4"/>
        <charset val="136"/>
      </rPr>
      <t>利</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主</t>
    </r>
    <r>
      <rPr>
        <u/>
        <sz val="16"/>
        <rFont val="Times New Roman"/>
        <family val="1"/>
      </rPr>
      <t xml:space="preserve">  </t>
    </r>
    <r>
      <rPr>
        <u/>
        <sz val="16"/>
        <rFont val="標楷體"/>
        <family val="4"/>
        <charset val="136"/>
      </rPr>
      <t>管</t>
    </r>
  </si>
  <si>
    <r>
      <t>國</t>
    </r>
    <r>
      <rPr>
        <u/>
        <sz val="16"/>
        <rFont val="Times New Roman"/>
        <family val="1"/>
      </rPr>
      <t xml:space="preserve">  </t>
    </r>
    <r>
      <rPr>
        <u/>
        <sz val="16"/>
        <rFont val="標楷體"/>
        <family val="4"/>
        <charset val="136"/>
      </rPr>
      <t>民</t>
    </r>
    <r>
      <rPr>
        <u/>
        <sz val="16"/>
        <rFont val="Times New Roman"/>
        <family val="1"/>
      </rPr>
      <t xml:space="preserve">  </t>
    </r>
    <r>
      <rPr>
        <u/>
        <sz val="16"/>
        <rFont val="標楷體"/>
        <family val="4"/>
        <charset val="136"/>
      </rPr>
      <t>年</t>
    </r>
    <r>
      <rPr>
        <u/>
        <sz val="16"/>
        <rFont val="Times New Roman"/>
        <family val="1"/>
      </rPr>
      <t xml:space="preserve">  </t>
    </r>
    <r>
      <rPr>
        <u/>
        <sz val="16"/>
        <rFont val="標楷體"/>
        <family val="4"/>
        <charset val="136"/>
      </rPr>
      <t>金</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</si>
  <si>
    <t>類　別</t>
  </si>
  <si>
    <t>本年度
預算數</t>
  </si>
  <si>
    <t>上年度
計畫項數</t>
  </si>
  <si>
    <t>上年度
預算數</t>
  </si>
  <si>
    <t>考　察</t>
  </si>
  <si>
    <t>視　察</t>
  </si>
  <si>
    <t>訪　問</t>
  </si>
  <si>
    <t>開　會</t>
  </si>
  <si>
    <t>談　判</t>
  </si>
  <si>
    <t>進　修</t>
  </si>
  <si>
    <t>研　究</t>
  </si>
  <si>
    <t>實　習</t>
  </si>
  <si>
    <t>合　計</t>
  </si>
  <si>
    <t>派員出國計畫預算總表</t>
    <phoneticPr fontId="4" type="noConversion"/>
  </si>
  <si>
    <t>計畫名稱</t>
  </si>
  <si>
    <t>擬前往國家</t>
  </si>
  <si>
    <t>計畫內容</t>
  </si>
  <si>
    <t>預計前
往期間</t>
  </si>
  <si>
    <t>旅費預算</t>
  </si>
  <si>
    <t>科目</t>
  </si>
  <si>
    <t>交通費</t>
  </si>
  <si>
    <t>生活費</t>
  </si>
  <si>
    <t>辦公費</t>
  </si>
  <si>
    <t>合計</t>
  </si>
  <si>
    <t>有／無</t>
  </si>
  <si>
    <t>如有，說明其內容</t>
  </si>
  <si>
    <t>歐洲</t>
  </si>
  <si>
    <t>國保基金受託機構</t>
  </si>
  <si>
    <t>考察國外受託機構是否遵循國外投資委託契約相關規範並善盡善良管理人之義務。</t>
  </si>
  <si>
    <t>無</t>
  </si>
  <si>
    <t>美國</t>
  </si>
  <si>
    <t>本年度
計畫項數</t>
    <phoneticPr fontId="4" type="noConversion"/>
  </si>
  <si>
    <t>本年度
預計人天</t>
    <phoneticPr fontId="4" type="noConversion"/>
  </si>
  <si>
    <t>上年度
核定人天</t>
    <phoneticPr fontId="4" type="noConversion"/>
  </si>
  <si>
    <t>業務洽談</t>
    <phoneticPr fontId="4" type="noConversion"/>
  </si>
  <si>
    <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116</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單位：新臺幣千元</t>
    </r>
    <phoneticPr fontId="4" type="noConversion"/>
  </si>
  <si>
    <t>前三年內有無赴同
一機構拜會、視察</t>
    <phoneticPr fontId="4" type="noConversion"/>
  </si>
  <si>
    <t>預計
天數</t>
    <phoneticPr fontId="4" type="noConversion"/>
  </si>
  <si>
    <t>擬派
人數</t>
    <phoneticPr fontId="4" type="noConversion"/>
  </si>
  <si>
    <t>擬拜會或
視察機構</t>
    <phoneticPr fontId="4" type="noConversion"/>
  </si>
  <si>
    <r>
      <t>中</t>
    </r>
    <r>
      <rPr>
        <sz val="12"/>
        <rFont val="Times New Roman"/>
        <family val="1"/>
      </rPr>
      <t xml:space="preserve">  </t>
    </r>
    <r>
      <rPr>
        <sz val="12"/>
        <rFont val="標楷體"/>
        <family val="4"/>
        <charset val="136"/>
      </rPr>
      <t>華</t>
    </r>
    <r>
      <rPr>
        <sz val="12"/>
        <rFont val="Times New Roman"/>
        <family val="1"/>
      </rPr>
      <t xml:space="preserve">  </t>
    </r>
    <r>
      <rPr>
        <sz val="12"/>
        <rFont val="標楷體"/>
        <family val="4"/>
        <charset val="136"/>
      </rPr>
      <t>民</t>
    </r>
    <r>
      <rPr>
        <sz val="12"/>
        <rFont val="Times New Roman"/>
        <family val="1"/>
      </rPr>
      <t xml:space="preserve">  </t>
    </r>
    <r>
      <rPr>
        <sz val="12"/>
        <rFont val="標楷體"/>
        <family val="4"/>
        <charset val="136"/>
      </rPr>
      <t>國</t>
    </r>
    <phoneticPr fontId="4" type="noConversion"/>
  </si>
  <si>
    <r>
      <t>國</t>
    </r>
    <r>
      <rPr>
        <u/>
        <sz val="16"/>
        <rFont val="Times New Roman"/>
        <family val="1"/>
      </rPr>
      <t xml:space="preserve">  </t>
    </r>
    <r>
      <rPr>
        <u/>
        <sz val="16"/>
        <rFont val="標楷體"/>
        <family val="4"/>
        <charset val="136"/>
      </rPr>
      <t>民</t>
    </r>
    <r>
      <rPr>
        <u/>
        <sz val="16"/>
        <rFont val="Times New Roman"/>
        <family val="1"/>
      </rPr>
      <t xml:space="preserve">  </t>
    </r>
    <r>
      <rPr>
        <u/>
        <sz val="16"/>
        <rFont val="標楷體"/>
        <family val="4"/>
        <charset val="136"/>
      </rPr>
      <t>年</t>
    </r>
    <r>
      <rPr>
        <u/>
        <sz val="16"/>
        <rFont val="Times New Roman"/>
        <family val="1"/>
      </rPr>
      <t xml:space="preserve">  </t>
    </r>
    <r>
      <rPr>
        <u/>
        <sz val="16"/>
        <rFont val="標楷體"/>
        <family val="4"/>
        <charset val="136"/>
      </rPr>
      <t>金</t>
    </r>
    <phoneticPr fontId="4" type="noConversion"/>
  </si>
  <si>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4" type="noConversion"/>
  </si>
  <si>
    <r>
      <rPr>
        <u/>
        <sz val="16"/>
        <rFont val="標楷體"/>
        <family val="4"/>
        <charset val="136"/>
      </rPr>
      <t>利</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主</t>
    </r>
    <r>
      <rPr>
        <u/>
        <sz val="16"/>
        <rFont val="Times New Roman"/>
        <family val="1"/>
      </rPr>
      <t xml:space="preserve">  </t>
    </r>
    <r>
      <rPr>
        <u/>
        <sz val="16"/>
        <rFont val="標楷體"/>
        <family val="4"/>
        <charset val="136"/>
      </rPr>
      <t>管</t>
    </r>
    <phoneticPr fontId="4" type="noConversion"/>
  </si>
  <si>
    <r>
      <rPr>
        <u/>
        <sz val="16"/>
        <rFont val="標楷體"/>
        <family val="4"/>
        <charset val="136"/>
      </rPr>
      <t>衛</t>
    </r>
    <r>
      <rPr>
        <u/>
        <sz val="16"/>
        <rFont val="Times New Roman"/>
        <family val="1"/>
      </rPr>
      <t xml:space="preserve">  </t>
    </r>
    <r>
      <rPr>
        <u/>
        <sz val="16"/>
        <rFont val="標楷體"/>
        <family val="4"/>
        <charset val="136"/>
      </rPr>
      <t>生</t>
    </r>
    <r>
      <rPr>
        <u/>
        <sz val="16"/>
        <rFont val="Times New Roman"/>
        <family val="1"/>
      </rPr>
      <t xml:space="preserve">  </t>
    </r>
    <r>
      <rPr>
        <u/>
        <sz val="16"/>
        <rFont val="標楷體"/>
        <family val="4"/>
        <charset val="136"/>
      </rPr>
      <t>福</t>
    </r>
    <r>
      <rPr>
        <u/>
        <sz val="16"/>
        <rFont val="Times New Roman"/>
        <family val="1"/>
      </rPr>
      <t xml:space="preserve"> </t>
    </r>
    <phoneticPr fontId="4" type="noConversion"/>
  </si>
  <si>
    <t>派員出國計畫預算類別</t>
    <phoneticPr fontId="4" type="noConversion"/>
  </si>
  <si>
    <r>
      <t xml:space="preserve">116  </t>
    </r>
    <r>
      <rPr>
        <sz val="12"/>
        <rFont val="標楷體"/>
        <family val="4"/>
        <charset val="136"/>
      </rPr>
      <t>年</t>
    </r>
    <r>
      <rPr>
        <sz val="12"/>
        <rFont val="Times New Roman"/>
        <family val="1"/>
      </rPr>
      <t xml:space="preserve">  </t>
    </r>
    <r>
      <rPr>
        <sz val="12"/>
        <rFont val="標楷體"/>
        <family val="4"/>
        <charset val="136"/>
      </rPr>
      <t>度</t>
    </r>
    <phoneticPr fontId="4" type="noConversion"/>
  </si>
  <si>
    <t>單位：新臺幣千元</t>
    <phoneticPr fontId="4" type="noConversion"/>
  </si>
  <si>
    <t>輛</t>
  </si>
  <si>
    <t>固定資產建設改良</t>
    <phoneticPr fontId="53" type="noConversion"/>
  </si>
  <si>
    <t>擴充資金來源明細表</t>
    <phoneticPr fontId="26" type="noConversion"/>
  </si>
  <si>
    <r>
      <t>中</t>
    </r>
    <r>
      <rPr>
        <sz val="12"/>
        <rFont val="Times New Roman"/>
        <family val="1"/>
      </rPr>
      <t xml:space="preserve"> </t>
    </r>
    <r>
      <rPr>
        <sz val="12"/>
        <rFont val="標楷體"/>
        <family val="4"/>
        <charset val="136"/>
      </rPr>
      <t>華</t>
    </r>
    <r>
      <rPr>
        <sz val="12"/>
        <rFont val="Times New Roman"/>
        <family val="1"/>
      </rPr>
      <t xml:space="preserve"> </t>
    </r>
    <r>
      <rPr>
        <sz val="12"/>
        <rFont val="標楷體"/>
        <family val="4"/>
        <charset val="136"/>
      </rPr>
      <t>民</t>
    </r>
    <r>
      <rPr>
        <sz val="12"/>
        <rFont val="Times New Roman"/>
        <family val="1"/>
      </rPr>
      <t xml:space="preserve"> </t>
    </r>
    <r>
      <rPr>
        <sz val="12"/>
        <rFont val="標楷體"/>
        <family val="4"/>
        <charset val="136"/>
      </rPr>
      <t>國</t>
    </r>
    <phoneticPr fontId="53" type="noConversion"/>
  </si>
  <si>
    <r>
      <rPr>
        <sz val="12"/>
        <rFont val="Times New Roman"/>
        <family val="1"/>
      </rPr>
      <t>116</t>
    </r>
    <r>
      <rPr>
        <sz val="12"/>
        <rFont val="標楷體"/>
        <family val="4"/>
        <charset val="136"/>
      </rPr>
      <t xml:space="preserve"> 年 度</t>
    </r>
    <phoneticPr fontId="26" type="noConversion"/>
  </si>
  <si>
    <t>保  險  基  金</t>
    <phoneticPr fontId="26" type="noConversion"/>
  </si>
  <si>
    <t>利  部  主  管</t>
    <phoneticPr fontId="26" type="noConversion"/>
  </si>
  <si>
    <r>
      <rPr>
        <u/>
        <sz val="16"/>
        <rFont val="標楷體"/>
        <family val="4"/>
        <charset val="136"/>
      </rPr>
      <t>衛</t>
    </r>
    <r>
      <rPr>
        <u/>
        <sz val="16"/>
        <rFont val="Times New Roman"/>
        <family val="1"/>
      </rPr>
      <t xml:space="preserve">  </t>
    </r>
    <r>
      <rPr>
        <u/>
        <sz val="16"/>
        <rFont val="標楷體"/>
        <family val="4"/>
        <charset val="136"/>
      </rPr>
      <t>生</t>
    </r>
    <r>
      <rPr>
        <u/>
        <sz val="16"/>
        <rFont val="Times New Roman"/>
        <family val="1"/>
      </rPr>
      <t xml:space="preserve">  </t>
    </r>
    <r>
      <rPr>
        <u/>
        <sz val="16"/>
        <rFont val="標楷體"/>
        <family val="4"/>
        <charset val="136"/>
      </rPr>
      <t>福</t>
    </r>
    <phoneticPr fontId="4" type="noConversion"/>
  </si>
  <si>
    <r>
      <t xml:space="preserve">116 </t>
    </r>
    <r>
      <rPr>
        <sz val="12"/>
        <rFont val="標楷體"/>
        <family val="4"/>
        <charset val="136"/>
      </rPr>
      <t>年 度</t>
    </r>
    <phoneticPr fontId="26" type="noConversion"/>
  </si>
  <si>
    <t>擴充計畫預期進度明細表</t>
    <phoneticPr fontId="26" type="noConversion"/>
  </si>
  <si>
    <t>用人費</t>
    <phoneticPr fontId="4" type="noConversion"/>
  </si>
  <si>
    <t>用彙計表</t>
    <phoneticPr fontId="4" type="noConversion"/>
  </si>
  <si>
    <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4" type="noConversion"/>
  </si>
  <si>
    <r>
      <t xml:space="preserve">116 </t>
    </r>
    <r>
      <rPr>
        <sz val="12"/>
        <rFont val="標楷體"/>
        <family val="4"/>
        <charset val="136"/>
      </rPr>
      <t>年</t>
    </r>
    <r>
      <rPr>
        <sz val="12"/>
        <rFont val="Times New Roman"/>
        <family val="1"/>
      </rPr>
      <t xml:space="preserve"> </t>
    </r>
    <r>
      <rPr>
        <sz val="12"/>
        <rFont val="標楷體"/>
        <family val="4"/>
        <charset val="136"/>
      </rPr>
      <t>度</t>
    </r>
    <phoneticPr fontId="4" type="noConversion"/>
  </si>
  <si>
    <r>
      <rPr>
        <sz val="16"/>
        <rFont val="標楷體"/>
        <family val="4"/>
        <charset val="136"/>
      </rPr>
      <t>利</t>
    </r>
    <r>
      <rPr>
        <sz val="16"/>
        <rFont val="新細明體"/>
        <family val="1"/>
        <charset val="136"/>
      </rPr>
      <t xml:space="preserve">  </t>
    </r>
    <r>
      <rPr>
        <sz val="16"/>
        <rFont val="標楷體"/>
        <family val="4"/>
        <charset val="136"/>
      </rPr>
      <t>部</t>
    </r>
    <r>
      <rPr>
        <sz val="16"/>
        <rFont val="新細明體"/>
        <family val="1"/>
        <charset val="136"/>
      </rPr>
      <t xml:space="preserve">  </t>
    </r>
    <r>
      <rPr>
        <sz val="16"/>
        <rFont val="標楷體"/>
        <family val="4"/>
        <charset val="136"/>
      </rPr>
      <t>主</t>
    </r>
    <r>
      <rPr>
        <sz val="16"/>
        <rFont val="新細明體"/>
        <family val="1"/>
        <charset val="136"/>
      </rPr>
      <t xml:space="preserve">  </t>
    </r>
    <r>
      <rPr>
        <sz val="16"/>
        <rFont val="標楷體"/>
        <family val="4"/>
        <charset val="136"/>
      </rPr>
      <t>管</t>
    </r>
    <phoneticPr fontId="4" type="noConversion"/>
  </si>
  <si>
    <t>各項費</t>
    <phoneticPr fontId="4" type="noConversion"/>
  </si>
  <si>
    <r>
      <t>中</t>
    </r>
    <r>
      <rPr>
        <sz val="12"/>
        <rFont val="Times New Roman"/>
        <family val="1"/>
      </rPr>
      <t xml:space="preserve"> </t>
    </r>
    <r>
      <rPr>
        <sz val="12"/>
        <rFont val="標楷體"/>
        <family val="4"/>
        <charset val="136"/>
      </rPr>
      <t>華</t>
    </r>
    <r>
      <rPr>
        <sz val="12"/>
        <rFont val="Times New Roman"/>
        <family val="1"/>
      </rPr>
      <t xml:space="preserve"> </t>
    </r>
    <r>
      <rPr>
        <sz val="12"/>
        <rFont val="標楷體"/>
        <family val="4"/>
        <charset val="136"/>
      </rPr>
      <t>民</t>
    </r>
    <r>
      <rPr>
        <sz val="12"/>
        <rFont val="Times New Roman"/>
        <family val="1"/>
      </rPr>
      <t xml:space="preserve"> </t>
    </r>
    <r>
      <rPr>
        <sz val="12"/>
        <rFont val="標楷體"/>
        <family val="4"/>
        <charset val="136"/>
      </rPr>
      <t>國</t>
    </r>
    <phoneticPr fontId="4" type="noConversion"/>
  </si>
  <si>
    <r>
      <t>116</t>
    </r>
    <r>
      <rPr>
        <sz val="12"/>
        <rFont val="標楷體"/>
        <family val="4"/>
        <charset val="136"/>
      </rPr>
      <t>年度</t>
    </r>
    <phoneticPr fontId="4" type="noConversion"/>
  </si>
  <si>
    <r>
      <rPr>
        <sz val="12"/>
        <color indexed="8"/>
        <rFont val="標楷體"/>
        <family val="4"/>
        <charset val="136"/>
      </rPr>
      <t>依業務實際需要並遵行節能減碳政策，編列</t>
    </r>
    <r>
      <rPr>
        <sz val="12"/>
        <color indexed="8"/>
        <rFont val="Times New Roman"/>
        <family val="1"/>
      </rPr>
      <t>3,877</t>
    </r>
    <r>
      <rPr>
        <sz val="12"/>
        <color indexed="8"/>
        <rFont val="標楷體"/>
        <family val="4"/>
        <charset val="136"/>
      </rPr>
      <t>千元</t>
    </r>
    <r>
      <rPr>
        <sz val="12"/>
        <color indexed="8"/>
        <rFont val="Times New Roman"/>
        <family val="1"/>
      </rPr>
      <t>(</t>
    </r>
    <r>
      <rPr>
        <sz val="12"/>
        <color indexed="8"/>
        <rFont val="標楷體"/>
        <family val="4"/>
        <charset val="136"/>
      </rPr>
      <t>勞保局：</t>
    </r>
    <r>
      <rPr>
        <sz val="12"/>
        <color indexed="8"/>
        <rFont val="Times New Roman"/>
        <family val="1"/>
      </rPr>
      <t>3,627</t>
    </r>
    <r>
      <rPr>
        <sz val="12"/>
        <color indexed="8"/>
        <rFont val="標楷體"/>
        <family val="4"/>
        <charset val="136"/>
      </rPr>
      <t>千元，基金運用局：</t>
    </r>
    <r>
      <rPr>
        <sz val="12"/>
        <color indexed="8"/>
        <rFont val="Times New Roman"/>
        <family val="1"/>
      </rPr>
      <t>250</t>
    </r>
    <r>
      <rPr>
        <sz val="12"/>
        <color indexed="8"/>
        <rFont val="標楷體"/>
        <family val="4"/>
        <charset val="136"/>
      </rPr>
      <t>千元</t>
    </r>
    <r>
      <rPr>
        <sz val="12"/>
        <color indexed="8"/>
        <rFont val="Times New Roman"/>
        <family val="1"/>
      </rPr>
      <t>)</t>
    </r>
    <r>
      <rPr>
        <sz val="12"/>
        <color indexed="8"/>
        <rFont val="標楷體"/>
        <family val="4"/>
        <charset val="136"/>
      </rPr>
      <t>。</t>
    </r>
    <phoneticPr fontId="4" type="noConversion"/>
  </si>
  <si>
    <r>
      <rPr>
        <sz val="12"/>
        <color indexed="8"/>
        <rFont val="標楷體"/>
        <family val="4"/>
        <charset val="136"/>
      </rPr>
      <t>寄發繳款單、給付核定函等所需郵費、電話費及使用數據專線等，編列</t>
    </r>
    <r>
      <rPr>
        <sz val="12"/>
        <color indexed="8"/>
        <rFont val="Times New Roman"/>
        <family val="1"/>
      </rPr>
      <t>145,193</t>
    </r>
    <r>
      <rPr>
        <sz val="12"/>
        <color indexed="8"/>
        <rFont val="標楷體"/>
        <family val="4"/>
        <charset val="136"/>
      </rPr>
      <t>千元</t>
    </r>
    <r>
      <rPr>
        <sz val="12"/>
        <color indexed="8"/>
        <rFont val="Times New Roman"/>
        <family val="1"/>
      </rPr>
      <t>(</t>
    </r>
    <r>
      <rPr>
        <sz val="12"/>
        <color indexed="8"/>
        <rFont val="標楷體"/>
        <family val="4"/>
        <charset val="136"/>
      </rPr>
      <t>勞保局：</t>
    </r>
    <r>
      <rPr>
        <sz val="12"/>
        <color indexed="8"/>
        <rFont val="Times New Roman"/>
        <family val="1"/>
      </rPr>
      <t>144,156</t>
    </r>
    <r>
      <rPr>
        <sz val="12"/>
        <color indexed="8"/>
        <rFont val="標楷體"/>
        <family val="4"/>
        <charset val="136"/>
      </rPr>
      <t>千元，基金運用局：</t>
    </r>
    <r>
      <rPr>
        <sz val="12"/>
        <color indexed="8"/>
        <rFont val="Times New Roman"/>
        <family val="1"/>
      </rPr>
      <t>1,037</t>
    </r>
    <r>
      <rPr>
        <sz val="12"/>
        <color indexed="8"/>
        <rFont val="標楷體"/>
        <family val="4"/>
        <charset val="136"/>
      </rPr>
      <t>千元</t>
    </r>
    <r>
      <rPr>
        <sz val="12"/>
        <color indexed="8"/>
        <rFont val="Times New Roman"/>
        <family val="1"/>
      </rPr>
      <t>)</t>
    </r>
    <r>
      <rPr>
        <sz val="12"/>
        <color indexed="8"/>
        <rFont val="標楷體"/>
        <family val="4"/>
        <charset val="136"/>
      </rPr>
      <t>。</t>
    </r>
    <phoneticPr fontId="4" type="noConversion"/>
  </si>
  <si>
    <r>
      <rPr>
        <sz val="12"/>
        <color indexed="8"/>
        <rFont val="標楷體"/>
        <family val="4"/>
        <charset val="136"/>
      </rPr>
      <t>按國內、外出差旅費報支要點規定及業務實際所需之國內、外旅費及貨物運費等，編列</t>
    </r>
    <r>
      <rPr>
        <sz val="12"/>
        <color indexed="8"/>
        <rFont val="Times New Roman"/>
        <family val="1"/>
      </rPr>
      <t>1,021</t>
    </r>
    <r>
      <rPr>
        <sz val="12"/>
        <color indexed="8"/>
        <rFont val="標楷體"/>
        <family val="4"/>
        <charset val="136"/>
      </rPr>
      <t>千元</t>
    </r>
    <r>
      <rPr>
        <sz val="12"/>
        <color indexed="8"/>
        <rFont val="Times New Roman"/>
        <family val="1"/>
      </rPr>
      <t>(</t>
    </r>
    <r>
      <rPr>
        <sz val="12"/>
        <color indexed="8"/>
        <rFont val="標楷體"/>
        <family val="4"/>
        <charset val="136"/>
      </rPr>
      <t>勞保局：</t>
    </r>
    <r>
      <rPr>
        <sz val="12"/>
        <color indexed="8"/>
        <rFont val="Times New Roman"/>
        <family val="1"/>
      </rPr>
      <t>336</t>
    </r>
    <r>
      <rPr>
        <sz val="12"/>
        <color indexed="8"/>
        <rFont val="標楷體"/>
        <family val="4"/>
        <charset val="136"/>
      </rPr>
      <t>千元，基金運用局：</t>
    </r>
    <r>
      <rPr>
        <sz val="12"/>
        <color indexed="8"/>
        <rFont val="Times New Roman"/>
        <family val="1"/>
      </rPr>
      <t>685</t>
    </r>
    <r>
      <rPr>
        <sz val="12"/>
        <color indexed="8"/>
        <rFont val="標楷體"/>
        <family val="4"/>
        <charset val="136"/>
      </rPr>
      <t>千元</t>
    </r>
    <r>
      <rPr>
        <sz val="12"/>
        <color indexed="8"/>
        <rFont val="Times New Roman"/>
        <family val="1"/>
      </rPr>
      <t>)</t>
    </r>
    <r>
      <rPr>
        <sz val="12"/>
        <color indexed="8"/>
        <rFont val="標楷體"/>
        <family val="4"/>
        <charset val="136"/>
      </rPr>
      <t>。其中派員出國計畫之國外旅費，編列</t>
    </r>
    <r>
      <rPr>
        <sz val="12"/>
        <color indexed="8"/>
        <rFont val="Times New Roman"/>
        <family val="1"/>
      </rPr>
      <t>543</t>
    </r>
    <r>
      <rPr>
        <sz val="12"/>
        <color indexed="8"/>
        <rFont val="標楷體"/>
        <family val="4"/>
        <charset val="136"/>
      </rPr>
      <t>千元</t>
    </r>
    <r>
      <rPr>
        <sz val="12"/>
        <color indexed="8"/>
        <rFont val="Times New Roman"/>
        <family val="1"/>
      </rPr>
      <t>(</t>
    </r>
    <r>
      <rPr>
        <sz val="12"/>
        <color indexed="8"/>
        <rFont val="標楷體"/>
        <family val="4"/>
        <charset val="136"/>
      </rPr>
      <t>基金運用局</t>
    </r>
    <r>
      <rPr>
        <sz val="12"/>
        <color indexed="8"/>
        <rFont val="Times New Roman"/>
        <family val="1"/>
      </rPr>
      <t>)</t>
    </r>
    <r>
      <rPr>
        <sz val="12"/>
        <color indexed="8"/>
        <rFont val="標楷體"/>
        <family val="4"/>
        <charset val="136"/>
      </rPr>
      <t>。</t>
    </r>
    <phoneticPr fontId="4" type="noConversion"/>
  </si>
  <si>
    <r>
      <rPr>
        <sz val="12"/>
        <color indexed="8"/>
        <rFont val="標楷體"/>
        <family val="4"/>
        <charset val="136"/>
      </rPr>
      <t>編列</t>
    </r>
    <r>
      <rPr>
        <sz val="12"/>
        <color indexed="8"/>
        <rFont val="Times New Roman"/>
        <family val="1"/>
      </rPr>
      <t>2,472</t>
    </r>
    <r>
      <rPr>
        <sz val="12"/>
        <color indexed="8"/>
        <rFont val="標楷體"/>
        <family val="4"/>
        <charset val="136"/>
      </rPr>
      <t>千元</t>
    </r>
    <r>
      <rPr>
        <sz val="12"/>
        <color indexed="8"/>
        <rFont val="Times New Roman"/>
        <family val="1"/>
      </rPr>
      <t>(</t>
    </r>
    <r>
      <rPr>
        <sz val="12"/>
        <color indexed="8"/>
        <rFont val="標楷體"/>
        <family val="4"/>
        <charset val="136"/>
      </rPr>
      <t>勞保局：</t>
    </r>
    <r>
      <rPr>
        <sz val="12"/>
        <color indexed="8"/>
        <rFont val="Times New Roman"/>
        <family val="1"/>
      </rPr>
      <t>2,442</t>
    </r>
    <r>
      <rPr>
        <sz val="12"/>
        <color indexed="8"/>
        <rFont val="標楷體"/>
        <family val="4"/>
        <charset val="136"/>
      </rPr>
      <t>千元，基金運用局：</t>
    </r>
    <r>
      <rPr>
        <sz val="12"/>
        <color indexed="8"/>
        <rFont val="Times New Roman"/>
        <family val="1"/>
      </rPr>
      <t>30</t>
    </r>
    <r>
      <rPr>
        <sz val="12"/>
        <color indexed="8"/>
        <rFont val="標楷體"/>
        <family val="4"/>
        <charset val="136"/>
      </rPr>
      <t>千元</t>
    </r>
    <r>
      <rPr>
        <sz val="12"/>
        <color indexed="8"/>
        <rFont val="Times New Roman"/>
        <family val="1"/>
      </rPr>
      <t>)</t>
    </r>
    <r>
      <rPr>
        <sz val="12"/>
        <color indexed="8"/>
        <rFont val="標楷體"/>
        <family val="4"/>
        <charset val="136"/>
      </rPr>
      <t>，包括：</t>
    </r>
    <phoneticPr fontId="4" type="noConversion"/>
  </si>
  <si>
    <r>
      <rPr>
        <sz val="12"/>
        <color indexed="8"/>
        <rFont val="標楷體"/>
        <family val="4"/>
        <charset val="136"/>
      </rPr>
      <t>各種文件、表單、報表、書函等印刷及裝訂費，編列</t>
    </r>
    <r>
      <rPr>
        <sz val="12"/>
        <color indexed="8"/>
        <rFont val="Times New Roman"/>
        <family val="1"/>
      </rPr>
      <t>2,461</t>
    </r>
    <r>
      <rPr>
        <sz val="12"/>
        <color indexed="8"/>
        <rFont val="標楷體"/>
        <family val="4"/>
        <charset val="136"/>
      </rPr>
      <t>千元。</t>
    </r>
    <phoneticPr fontId="4" type="noConversion"/>
  </si>
  <si>
    <r>
      <rPr>
        <sz val="12"/>
        <color indexed="8"/>
        <rFont val="標楷體"/>
        <family val="4"/>
        <charset val="136"/>
      </rPr>
      <t>房屋、機械、交通運輸及什項設備之保養、維修費等，編列</t>
    </r>
    <r>
      <rPr>
        <sz val="12"/>
        <color indexed="8"/>
        <rFont val="Times New Roman"/>
        <family val="1"/>
      </rPr>
      <t>2,609</t>
    </r>
    <r>
      <rPr>
        <sz val="12"/>
        <color indexed="8"/>
        <rFont val="標楷體"/>
        <family val="4"/>
        <charset val="136"/>
      </rPr>
      <t>千元</t>
    </r>
    <r>
      <rPr>
        <sz val="12"/>
        <color indexed="8"/>
        <rFont val="Times New Roman"/>
        <family val="1"/>
      </rPr>
      <t>(</t>
    </r>
    <r>
      <rPr>
        <sz val="12"/>
        <color indexed="8"/>
        <rFont val="標楷體"/>
        <family val="4"/>
        <charset val="136"/>
      </rPr>
      <t>勞保局：</t>
    </r>
    <r>
      <rPr>
        <sz val="12"/>
        <color indexed="8"/>
        <rFont val="Times New Roman"/>
        <family val="1"/>
      </rPr>
      <t>2,089</t>
    </r>
    <r>
      <rPr>
        <sz val="12"/>
        <color indexed="8"/>
        <rFont val="標楷體"/>
        <family val="4"/>
        <charset val="136"/>
      </rPr>
      <t>千元，基金運用局：</t>
    </r>
    <r>
      <rPr>
        <sz val="12"/>
        <color indexed="8"/>
        <rFont val="Times New Roman"/>
        <family val="1"/>
      </rPr>
      <t>520</t>
    </r>
    <r>
      <rPr>
        <sz val="12"/>
        <color indexed="8"/>
        <rFont val="標楷體"/>
        <family val="4"/>
        <charset val="136"/>
      </rPr>
      <t>千元</t>
    </r>
    <r>
      <rPr>
        <sz val="12"/>
        <color indexed="8"/>
        <rFont val="Times New Roman"/>
        <family val="1"/>
      </rPr>
      <t>)</t>
    </r>
    <r>
      <rPr>
        <sz val="12"/>
        <color indexed="8"/>
        <rFont val="標楷體"/>
        <family val="4"/>
        <charset val="136"/>
      </rPr>
      <t>，其中勞務承攬人力編列</t>
    </r>
    <r>
      <rPr>
        <sz val="12"/>
        <color indexed="8"/>
        <rFont val="Times New Roman"/>
        <family val="1"/>
      </rPr>
      <t>108</t>
    </r>
    <r>
      <rPr>
        <sz val="12"/>
        <color indexed="8"/>
        <rFont val="標楷體"/>
        <family val="4"/>
        <charset val="136"/>
      </rPr>
      <t>千元(基金運用局)。</t>
    </r>
    <phoneticPr fontId="4" type="noConversion"/>
  </si>
  <si>
    <r>
      <rPr>
        <sz val="12"/>
        <color indexed="8"/>
        <rFont val="標楷體"/>
        <family val="4"/>
        <charset val="136"/>
      </rPr>
      <t>編列</t>
    </r>
    <r>
      <rPr>
        <sz val="12"/>
        <color indexed="8"/>
        <rFont val="Times New Roman"/>
        <family val="1"/>
      </rPr>
      <t>263,321</t>
    </r>
    <r>
      <rPr>
        <sz val="12"/>
        <color indexed="8"/>
        <rFont val="標楷體"/>
        <family val="4"/>
        <charset val="136"/>
      </rPr>
      <t>千元</t>
    </r>
    <r>
      <rPr>
        <sz val="12"/>
        <color indexed="8"/>
        <rFont val="Times New Roman"/>
        <family val="1"/>
      </rPr>
      <t>(</t>
    </r>
    <r>
      <rPr>
        <sz val="12"/>
        <color indexed="8"/>
        <rFont val="標楷體"/>
        <family val="4"/>
        <charset val="136"/>
      </rPr>
      <t>勞保局：</t>
    </r>
    <r>
      <rPr>
        <sz val="12"/>
        <color indexed="8"/>
        <rFont val="Times New Roman"/>
        <family val="1"/>
      </rPr>
      <t>262,708</t>
    </r>
    <r>
      <rPr>
        <sz val="12"/>
        <color indexed="8"/>
        <rFont val="標楷體"/>
        <family val="4"/>
        <charset val="136"/>
      </rPr>
      <t>千元，基金運用局：</t>
    </r>
    <r>
      <rPr>
        <sz val="12"/>
        <color indexed="8"/>
        <rFont val="Times New Roman"/>
        <family val="1"/>
      </rPr>
      <t>613</t>
    </r>
    <r>
      <rPr>
        <sz val="12"/>
        <color indexed="8"/>
        <rFont val="標楷體"/>
        <family val="4"/>
        <charset val="136"/>
      </rPr>
      <t>千元</t>
    </r>
    <r>
      <rPr>
        <sz val="12"/>
        <color indexed="8"/>
        <rFont val="Times New Roman"/>
        <family val="1"/>
      </rPr>
      <t>)</t>
    </r>
    <r>
      <rPr>
        <sz val="12"/>
        <color indexed="8"/>
        <rFont val="標楷體"/>
        <family val="4"/>
        <charset val="136"/>
      </rPr>
      <t>，包括：</t>
    </r>
    <phoneticPr fontId="4" type="noConversion"/>
  </si>
  <si>
    <r>
      <rPr>
        <sz val="12"/>
        <color indexed="8"/>
        <rFont val="標楷體"/>
        <family val="4"/>
        <charset val="136"/>
      </rPr>
      <t>委託印製及裝封寄發繳款單，以及辦理電話服務中心諮詢服務、郵件收受及公文繕校等外包費，編列</t>
    </r>
    <r>
      <rPr>
        <sz val="12"/>
        <color indexed="8"/>
        <rFont val="Times New Roman"/>
        <family val="1"/>
      </rPr>
      <t>128,818</t>
    </r>
    <r>
      <rPr>
        <sz val="12"/>
        <color indexed="8"/>
        <rFont val="標楷體"/>
        <family val="4"/>
        <charset val="136"/>
      </rPr>
      <t>千元。其中勞務承攬人力預計進用</t>
    </r>
    <r>
      <rPr>
        <sz val="12"/>
        <color indexed="8"/>
        <rFont val="Times New Roman"/>
        <family val="1"/>
      </rPr>
      <t>131</t>
    </r>
    <r>
      <rPr>
        <sz val="12"/>
        <color indexed="8"/>
        <rFont val="標楷體"/>
        <family val="4"/>
        <charset val="136"/>
      </rPr>
      <t>人，編列</t>
    </r>
    <r>
      <rPr>
        <sz val="12"/>
        <color indexed="8"/>
        <rFont val="Times New Roman"/>
        <family val="1"/>
      </rPr>
      <t>83,978</t>
    </r>
    <r>
      <rPr>
        <sz val="12"/>
        <color indexed="8"/>
        <rFont val="標楷體"/>
        <family val="4"/>
        <charset val="136"/>
      </rPr>
      <t>千元，及辦理員工協助方案，提供機關同仁生活、工作、法律等各項諮詢服務，編列</t>
    </r>
    <r>
      <rPr>
        <sz val="12"/>
        <color indexed="8"/>
        <rFont val="Times New Roman"/>
        <family val="1"/>
      </rPr>
      <t>76</t>
    </r>
    <r>
      <rPr>
        <sz val="12"/>
        <color indexed="8"/>
        <rFont val="標楷體"/>
        <family val="4"/>
        <charset val="136"/>
      </rPr>
      <t>千元。</t>
    </r>
    <phoneticPr fontId="4" type="noConversion"/>
  </si>
  <si>
    <r>
      <rPr>
        <sz val="12"/>
        <rFont val="標楷體"/>
        <family val="4"/>
        <charset val="136"/>
      </rPr>
      <t>各辦事處依業務所需之志工交通費、保險、訓練、交流活動等志工服務費，編列</t>
    </r>
    <r>
      <rPr>
        <sz val="12"/>
        <rFont val="Times New Roman"/>
        <family val="1"/>
      </rPr>
      <t>1,451</t>
    </r>
    <r>
      <rPr>
        <sz val="12"/>
        <rFont val="標楷體"/>
        <family val="4"/>
        <charset val="136"/>
      </rPr>
      <t>千元。</t>
    </r>
    <phoneticPr fontId="4" type="noConversion"/>
  </si>
  <si>
    <r>
      <rPr>
        <sz val="12"/>
        <color indexed="8"/>
        <rFont val="標楷體"/>
        <family val="4"/>
        <charset val="136"/>
      </rPr>
      <t>編列</t>
    </r>
    <r>
      <rPr>
        <sz val="12"/>
        <color indexed="8"/>
        <rFont val="Times New Roman"/>
        <family val="1"/>
      </rPr>
      <t>183,734</t>
    </r>
    <r>
      <rPr>
        <sz val="12"/>
        <color indexed="8"/>
        <rFont val="標楷體"/>
        <family val="4"/>
        <charset val="136"/>
      </rPr>
      <t>千元</t>
    </r>
    <r>
      <rPr>
        <sz val="12"/>
        <color indexed="8"/>
        <rFont val="Times New Roman"/>
        <family val="1"/>
      </rPr>
      <t>(</t>
    </r>
    <r>
      <rPr>
        <sz val="12"/>
        <color indexed="8"/>
        <rFont val="標楷體"/>
        <family val="4"/>
        <charset val="136"/>
      </rPr>
      <t>勞保局：</t>
    </r>
    <r>
      <rPr>
        <sz val="12"/>
        <color indexed="8"/>
        <rFont val="Times New Roman"/>
        <family val="1"/>
      </rPr>
      <t>181,373</t>
    </r>
    <r>
      <rPr>
        <sz val="12"/>
        <color indexed="8"/>
        <rFont val="標楷體"/>
        <family val="4"/>
        <charset val="136"/>
      </rPr>
      <t>千元，基金運用局：</t>
    </r>
    <r>
      <rPr>
        <sz val="12"/>
        <color indexed="8"/>
        <rFont val="Times New Roman"/>
        <family val="1"/>
      </rPr>
      <t>2,361</t>
    </r>
    <r>
      <rPr>
        <sz val="12"/>
        <color indexed="8"/>
        <rFont val="標楷體"/>
        <family val="4"/>
        <charset val="136"/>
      </rPr>
      <t>千元</t>
    </r>
    <r>
      <rPr>
        <sz val="12"/>
        <color indexed="8"/>
        <rFont val="Times New Roman"/>
        <family val="1"/>
      </rPr>
      <t>)</t>
    </r>
    <r>
      <rPr>
        <sz val="12"/>
        <color indexed="8"/>
        <rFont val="標楷體"/>
        <family val="4"/>
        <charset val="136"/>
      </rPr>
      <t>，包括：</t>
    </r>
    <phoneticPr fontId="4" type="noConversion"/>
  </si>
  <si>
    <r>
      <rPr>
        <sz val="12"/>
        <color indexed="8"/>
        <rFont val="標楷體"/>
        <family val="4"/>
        <charset val="136"/>
      </rPr>
      <t>辦理各項講習之講課鐘點費與邀請專家學者及採購評選委員之出席費等，編列</t>
    </r>
    <r>
      <rPr>
        <sz val="12"/>
        <color indexed="8"/>
        <rFont val="Times New Roman"/>
        <family val="1"/>
      </rPr>
      <t>302</t>
    </r>
    <r>
      <rPr>
        <sz val="12"/>
        <color indexed="8"/>
        <rFont val="標楷體"/>
        <family val="4"/>
        <charset val="136"/>
      </rPr>
      <t>千元。</t>
    </r>
    <phoneticPr fontId="4" type="noConversion"/>
  </si>
  <si>
    <r>
      <rPr>
        <sz val="12"/>
        <color indexed="8"/>
        <rFont val="標楷體"/>
        <family val="4"/>
        <charset val="136"/>
      </rPr>
      <t>依國民年金法施行細則第</t>
    </r>
    <r>
      <rPr>
        <sz val="12"/>
        <color indexed="8"/>
        <rFont val="Times New Roman"/>
        <family val="1"/>
      </rPr>
      <t>10</t>
    </r>
    <r>
      <rPr>
        <sz val="12"/>
        <color indexed="8"/>
        <rFont val="標楷體"/>
        <family val="4"/>
        <charset val="136"/>
      </rPr>
      <t>條規定，辦理保險費率委外精算之委託調查研究費，編列</t>
    </r>
    <r>
      <rPr>
        <sz val="12"/>
        <color indexed="8"/>
        <rFont val="Times New Roman"/>
        <family val="1"/>
      </rPr>
      <t>760</t>
    </r>
    <r>
      <rPr>
        <sz val="12"/>
        <color indexed="8"/>
        <rFont val="標楷體"/>
        <family val="4"/>
        <charset val="136"/>
      </rPr>
      <t>千元，包括：</t>
    </r>
    <phoneticPr fontId="4" type="noConversion"/>
  </si>
  <si>
    <r>
      <rPr>
        <sz val="12"/>
        <color indexed="8"/>
        <rFont val="標楷體"/>
        <family val="4"/>
        <charset val="136"/>
      </rPr>
      <t>委託顧問服務費、資安檢測服務及特約醫師審核給付案件等之委託檢驗(定)試驗認證費，編列</t>
    </r>
    <r>
      <rPr>
        <sz val="12"/>
        <color indexed="8"/>
        <rFont val="Times New Roman"/>
        <family val="1"/>
      </rPr>
      <t>905</t>
    </r>
    <r>
      <rPr>
        <sz val="12"/>
        <color indexed="8"/>
        <rFont val="標楷體"/>
        <family val="4"/>
        <charset val="136"/>
      </rPr>
      <t>千元。</t>
    </r>
    <phoneticPr fontId="4" type="noConversion"/>
  </si>
  <si>
    <r>
      <rPr>
        <sz val="12"/>
        <rFont val="標楷體"/>
        <family val="4"/>
        <charset val="136"/>
      </rPr>
      <t>資訊應用系統服務作業及各項應用系統維護等電腦軟體服務費，編列</t>
    </r>
    <r>
      <rPr>
        <sz val="12"/>
        <rFont val="Times New Roman"/>
        <family val="1"/>
      </rPr>
      <t>181,604</t>
    </r>
    <r>
      <rPr>
        <sz val="12"/>
        <rFont val="標楷體"/>
        <family val="4"/>
        <charset val="136"/>
      </rPr>
      <t>千元。</t>
    </r>
    <phoneticPr fontId="4" type="noConversion"/>
  </si>
  <si>
    <r>
      <t>114</t>
    </r>
    <r>
      <rPr>
        <sz val="12"/>
        <color indexed="8"/>
        <rFont val="標楷體"/>
        <family val="4"/>
        <charset val="136"/>
      </rPr>
      <t>年國民年金保險費率精算及財務評估案：為延續性計畫，總經費</t>
    </r>
    <r>
      <rPr>
        <sz val="12"/>
        <color indexed="8"/>
        <rFont val="Times New Roman"/>
        <family val="1"/>
      </rPr>
      <t>2,391</t>
    </r>
    <r>
      <rPr>
        <sz val="12"/>
        <color indexed="8"/>
        <rFont val="標楷體"/>
        <family val="4"/>
        <charset val="136"/>
      </rPr>
      <t>千元，期程為</t>
    </r>
    <r>
      <rPr>
        <sz val="12"/>
        <color indexed="8"/>
        <rFont val="Times New Roman"/>
        <family val="1"/>
      </rPr>
      <t>114</t>
    </r>
    <r>
      <rPr>
        <sz val="12"/>
        <color indexed="8"/>
        <rFont val="標楷體"/>
        <family val="4"/>
        <charset val="136"/>
      </rPr>
      <t>年至</t>
    </r>
    <r>
      <rPr>
        <sz val="12"/>
        <color indexed="8"/>
        <rFont val="Times New Roman"/>
        <family val="1"/>
      </rPr>
      <t>117</t>
    </r>
    <r>
      <rPr>
        <sz val="12"/>
        <color indexed="8"/>
        <rFont val="標楷體"/>
        <family val="4"/>
        <charset val="136"/>
      </rPr>
      <t>年，</t>
    </r>
    <r>
      <rPr>
        <sz val="12"/>
        <color rgb="FF000000"/>
        <rFont val="標楷體"/>
        <family val="4"/>
        <charset val="136"/>
      </rPr>
      <t>以前</t>
    </r>
    <r>
      <rPr>
        <sz val="12"/>
        <color indexed="8"/>
        <rFont val="標楷體"/>
        <family val="4"/>
        <charset val="136"/>
      </rPr>
      <t>年度</t>
    </r>
    <r>
      <rPr>
        <sz val="12"/>
        <color rgb="FF000000"/>
        <rFont val="標楷體"/>
        <family val="4"/>
        <charset val="136"/>
      </rPr>
      <t>執行數為</t>
    </r>
    <r>
      <rPr>
        <sz val="12"/>
        <color indexed="8"/>
        <rFont val="Times New Roman"/>
        <family val="1"/>
      </rPr>
      <t>1,912</t>
    </r>
    <r>
      <rPr>
        <sz val="12"/>
        <color indexed="8"/>
        <rFont val="標楷體"/>
        <family val="4"/>
        <charset val="136"/>
      </rPr>
      <t>千元，本年度續編</t>
    </r>
    <r>
      <rPr>
        <sz val="12"/>
        <color indexed="8"/>
        <rFont val="Times New Roman"/>
        <family val="1"/>
      </rPr>
      <t>240</t>
    </r>
    <r>
      <rPr>
        <sz val="12"/>
        <color indexed="8"/>
        <rFont val="標楷體"/>
        <family val="4"/>
        <charset val="136"/>
      </rPr>
      <t>千元，以後年度預計編列</t>
    </r>
    <r>
      <rPr>
        <sz val="12"/>
        <color indexed="8"/>
        <rFont val="Times New Roman"/>
        <family val="1"/>
      </rPr>
      <t>239</t>
    </r>
    <r>
      <rPr>
        <sz val="12"/>
        <color indexed="8"/>
        <rFont val="標楷體"/>
        <family val="4"/>
        <charset val="136"/>
      </rPr>
      <t>千元。</t>
    </r>
    <phoneticPr fontId="4" type="noConversion"/>
  </si>
  <si>
    <r>
      <rPr>
        <sz val="12"/>
        <color indexed="8"/>
        <rFont val="標楷體"/>
        <family val="4"/>
        <charset val="136"/>
      </rPr>
      <t>辦理國民年金保險業務說明及推廣等活動經費，編列</t>
    </r>
    <r>
      <rPr>
        <sz val="12"/>
        <color indexed="8"/>
        <rFont val="Times New Roman"/>
        <family val="1"/>
      </rPr>
      <t>1,000</t>
    </r>
    <r>
      <rPr>
        <sz val="12"/>
        <color indexed="8"/>
        <rFont val="標楷體"/>
        <family val="4"/>
        <charset val="136"/>
      </rPr>
      <t>千元</t>
    </r>
    <r>
      <rPr>
        <sz val="12"/>
        <color indexed="8"/>
        <rFont val="Times New Roman"/>
        <family val="1"/>
      </rPr>
      <t>(</t>
    </r>
    <r>
      <rPr>
        <sz val="12"/>
        <color indexed="8"/>
        <rFont val="標楷體"/>
        <family val="4"/>
        <charset val="136"/>
      </rPr>
      <t>勞保局</t>
    </r>
    <r>
      <rPr>
        <sz val="12"/>
        <color indexed="8"/>
        <rFont val="Times New Roman"/>
        <family val="1"/>
      </rPr>
      <t>)</t>
    </r>
    <r>
      <rPr>
        <sz val="12"/>
        <color indexed="8"/>
        <rFont val="標楷體"/>
        <family val="4"/>
        <charset val="136"/>
      </rPr>
      <t>。</t>
    </r>
    <phoneticPr fontId="4" type="noConversion"/>
  </si>
  <si>
    <r>
      <rPr>
        <sz val="12"/>
        <color indexed="8"/>
        <rFont val="標楷體"/>
        <family val="4"/>
        <charset val="136"/>
      </rPr>
      <t>各種辦公用品、訂閱報章雜誌、食品及其他雜支等，編列</t>
    </r>
    <r>
      <rPr>
        <sz val="12"/>
        <color indexed="8"/>
        <rFont val="Times New Roman"/>
        <family val="1"/>
      </rPr>
      <t>2,754</t>
    </r>
    <r>
      <rPr>
        <sz val="12"/>
        <color indexed="8"/>
        <rFont val="標楷體"/>
        <family val="4"/>
        <charset val="136"/>
      </rPr>
      <t>千元</t>
    </r>
    <r>
      <rPr>
        <sz val="12"/>
        <color indexed="8"/>
        <rFont val="Times New Roman"/>
        <family val="1"/>
      </rPr>
      <t>(</t>
    </r>
    <r>
      <rPr>
        <sz val="12"/>
        <color indexed="8"/>
        <rFont val="標楷體"/>
        <family val="4"/>
        <charset val="136"/>
      </rPr>
      <t>勞保局：</t>
    </r>
    <r>
      <rPr>
        <sz val="12"/>
        <color indexed="8"/>
        <rFont val="Times New Roman"/>
        <family val="1"/>
      </rPr>
      <t>2,409</t>
    </r>
    <r>
      <rPr>
        <sz val="12"/>
        <color indexed="8"/>
        <rFont val="標楷體"/>
        <family val="4"/>
        <charset val="136"/>
      </rPr>
      <t>千元，基金運用局：</t>
    </r>
    <r>
      <rPr>
        <sz val="12"/>
        <color indexed="8"/>
        <rFont val="Times New Roman"/>
        <family val="1"/>
      </rPr>
      <t>345</t>
    </r>
    <r>
      <rPr>
        <sz val="12"/>
        <color indexed="8"/>
        <rFont val="標楷體"/>
        <family val="4"/>
        <charset val="136"/>
      </rPr>
      <t>千元</t>
    </r>
    <r>
      <rPr>
        <sz val="12"/>
        <color indexed="8"/>
        <rFont val="Times New Roman"/>
        <family val="1"/>
      </rPr>
      <t>)</t>
    </r>
    <r>
      <rPr>
        <sz val="12"/>
        <color indexed="8"/>
        <rFont val="標楷體"/>
        <family val="4"/>
        <charset val="136"/>
      </rPr>
      <t>。</t>
    </r>
    <phoneticPr fontId="4" type="noConversion"/>
  </si>
  <si>
    <r>
      <rPr>
        <sz val="12"/>
        <rFont val="標楷體"/>
        <family val="4"/>
        <charset val="136"/>
      </rPr>
      <t>租用辦公場所、電腦機房及倉庫等所需支付之租金，編列</t>
    </r>
    <r>
      <rPr>
        <sz val="12"/>
        <rFont val="Times New Roman"/>
        <family val="1"/>
      </rPr>
      <t>62,311</t>
    </r>
    <r>
      <rPr>
        <sz val="12"/>
        <rFont val="標楷體"/>
        <family val="4"/>
        <charset val="136"/>
      </rPr>
      <t>千元</t>
    </r>
    <r>
      <rPr>
        <sz val="12"/>
        <rFont val="Times New Roman"/>
        <family val="1"/>
      </rPr>
      <t>(</t>
    </r>
    <r>
      <rPr>
        <sz val="12"/>
        <rFont val="標楷體"/>
        <family val="4"/>
        <charset val="136"/>
      </rPr>
      <t>勞保局：</t>
    </r>
    <r>
      <rPr>
        <sz val="12"/>
        <rFont val="Times New Roman"/>
        <family val="1"/>
      </rPr>
      <t>59,715</t>
    </r>
    <r>
      <rPr>
        <sz val="12"/>
        <rFont val="標楷體"/>
        <family val="4"/>
        <charset val="136"/>
      </rPr>
      <t>千元，基金運用局：</t>
    </r>
    <r>
      <rPr>
        <sz val="12"/>
        <rFont val="Times New Roman"/>
        <family val="1"/>
      </rPr>
      <t>2,596</t>
    </r>
    <r>
      <rPr>
        <sz val="12"/>
        <rFont val="標楷體"/>
        <family val="4"/>
        <charset val="136"/>
      </rPr>
      <t>千元</t>
    </r>
    <r>
      <rPr>
        <sz val="12"/>
        <rFont val="Times New Roman"/>
        <family val="1"/>
      </rPr>
      <t>)</t>
    </r>
    <r>
      <rPr>
        <sz val="12"/>
        <rFont val="標楷體"/>
        <family val="4"/>
        <charset val="136"/>
      </rPr>
      <t>。</t>
    </r>
    <phoneticPr fontId="4" type="noConversion"/>
  </si>
  <si>
    <r>
      <rPr>
        <sz val="12"/>
        <color indexed="8"/>
        <rFont val="標楷體"/>
        <family val="4"/>
        <charset val="136"/>
      </rPr>
      <t>租用影印機等什項設備，編列</t>
    </r>
    <r>
      <rPr>
        <sz val="12"/>
        <color indexed="8"/>
        <rFont val="Times New Roman"/>
        <family val="1"/>
      </rPr>
      <t>920</t>
    </r>
    <r>
      <rPr>
        <sz val="12"/>
        <color indexed="8"/>
        <rFont val="標楷體"/>
        <family val="4"/>
        <charset val="136"/>
      </rPr>
      <t>千元</t>
    </r>
    <r>
      <rPr>
        <sz val="12"/>
        <color indexed="8"/>
        <rFont val="Times New Roman"/>
        <family val="1"/>
      </rPr>
      <t>(</t>
    </r>
    <r>
      <rPr>
        <sz val="12"/>
        <color indexed="8"/>
        <rFont val="標楷體"/>
        <family val="4"/>
        <charset val="136"/>
      </rPr>
      <t>勞保局：</t>
    </r>
    <r>
      <rPr>
        <sz val="12"/>
        <color indexed="8"/>
        <rFont val="Times New Roman"/>
        <family val="1"/>
      </rPr>
      <t>770</t>
    </r>
    <r>
      <rPr>
        <sz val="12"/>
        <color indexed="8"/>
        <rFont val="標楷體"/>
        <family val="4"/>
        <charset val="136"/>
      </rPr>
      <t>千元，基金運用局：</t>
    </r>
    <r>
      <rPr>
        <sz val="12"/>
        <color indexed="8"/>
        <rFont val="Times New Roman"/>
        <family val="1"/>
      </rPr>
      <t>150</t>
    </r>
    <r>
      <rPr>
        <sz val="12"/>
        <color indexed="8"/>
        <rFont val="標楷體"/>
        <family val="4"/>
        <charset val="136"/>
      </rPr>
      <t>千元</t>
    </r>
    <r>
      <rPr>
        <sz val="12"/>
        <color indexed="8"/>
        <rFont val="Times New Roman"/>
        <family val="1"/>
      </rPr>
      <t>)</t>
    </r>
    <r>
      <rPr>
        <sz val="12"/>
        <color indexed="8"/>
        <rFont val="標楷體"/>
        <family val="4"/>
        <charset val="136"/>
      </rPr>
      <t>。</t>
    </r>
    <phoneticPr fontId="4" type="noConversion"/>
  </si>
  <si>
    <r>
      <rPr>
        <sz val="12"/>
        <rFont val="標楷體"/>
        <family val="4"/>
        <charset val="136"/>
      </rPr>
      <t>按規定耐用年限，依直線法提列折舊費用，編列</t>
    </r>
    <r>
      <rPr>
        <sz val="12"/>
        <rFont val="Times New Roman"/>
        <family val="1"/>
      </rPr>
      <t>98,551</t>
    </r>
    <r>
      <rPr>
        <sz val="12"/>
        <rFont val="標楷體"/>
        <family val="4"/>
        <charset val="136"/>
      </rPr>
      <t>千元</t>
    </r>
    <r>
      <rPr>
        <sz val="12"/>
        <rFont val="Times New Roman"/>
        <family val="1"/>
      </rPr>
      <t>(</t>
    </r>
    <r>
      <rPr>
        <sz val="12"/>
        <rFont val="標楷體"/>
        <family val="4"/>
        <charset val="136"/>
      </rPr>
      <t>勞保局：</t>
    </r>
    <r>
      <rPr>
        <sz val="12"/>
        <rFont val="Times New Roman"/>
        <family val="1"/>
      </rPr>
      <t>97,760</t>
    </r>
    <r>
      <rPr>
        <sz val="12"/>
        <rFont val="標楷體"/>
        <family val="4"/>
        <charset val="136"/>
      </rPr>
      <t>千元，基金運用局：</t>
    </r>
    <r>
      <rPr>
        <sz val="12"/>
        <rFont val="Times New Roman"/>
        <family val="1"/>
      </rPr>
      <t>791</t>
    </r>
    <r>
      <rPr>
        <sz val="12"/>
        <rFont val="標楷體"/>
        <family val="4"/>
        <charset val="136"/>
      </rPr>
      <t>千元</t>
    </r>
    <r>
      <rPr>
        <sz val="12"/>
        <rFont val="Times New Roman"/>
        <family val="1"/>
      </rPr>
      <t>)</t>
    </r>
    <r>
      <rPr>
        <sz val="12"/>
        <rFont val="標楷體"/>
        <family val="4"/>
        <charset val="136"/>
      </rPr>
      <t>。</t>
    </r>
    <phoneticPr fontId="4" type="noConversion"/>
  </si>
  <si>
    <r>
      <rPr>
        <sz val="12"/>
        <color indexed="8"/>
        <rFont val="標楷體"/>
        <family val="4"/>
        <charset val="136"/>
      </rPr>
      <t>電腦軟體依使用年限攤銷，編列</t>
    </r>
    <r>
      <rPr>
        <sz val="12"/>
        <color indexed="8"/>
        <rFont val="Times New Roman"/>
        <family val="1"/>
      </rPr>
      <t>56,084</t>
    </r>
    <r>
      <rPr>
        <sz val="12"/>
        <color indexed="8"/>
        <rFont val="標楷體"/>
        <family val="4"/>
        <charset val="136"/>
      </rPr>
      <t>千元</t>
    </r>
    <r>
      <rPr>
        <sz val="12"/>
        <color indexed="8"/>
        <rFont val="Times New Roman"/>
        <family val="1"/>
      </rPr>
      <t>(</t>
    </r>
    <r>
      <rPr>
        <sz val="12"/>
        <color indexed="8"/>
        <rFont val="標楷體"/>
        <family val="4"/>
        <charset val="136"/>
      </rPr>
      <t>勞保局：</t>
    </r>
    <r>
      <rPr>
        <sz val="12"/>
        <color indexed="8"/>
        <rFont val="Times New Roman"/>
        <family val="1"/>
      </rPr>
      <t>54,293</t>
    </r>
    <r>
      <rPr>
        <sz val="12"/>
        <color indexed="8"/>
        <rFont val="標楷體"/>
        <family val="4"/>
        <charset val="136"/>
      </rPr>
      <t>千元，基金運用局：</t>
    </r>
    <r>
      <rPr>
        <sz val="12"/>
        <color indexed="8"/>
        <rFont val="Times New Roman"/>
        <family val="1"/>
      </rPr>
      <t>1,791</t>
    </r>
    <r>
      <rPr>
        <sz val="12"/>
        <color indexed="8"/>
        <rFont val="標楷體"/>
        <family val="4"/>
        <charset val="136"/>
      </rPr>
      <t>千元</t>
    </r>
    <r>
      <rPr>
        <sz val="12"/>
        <color indexed="8"/>
        <rFont val="Times New Roman"/>
        <family val="1"/>
      </rPr>
      <t>)</t>
    </r>
    <r>
      <rPr>
        <sz val="12"/>
        <color indexed="8"/>
        <rFont val="標楷體"/>
        <family val="4"/>
        <charset val="136"/>
      </rPr>
      <t>。</t>
    </r>
    <phoneticPr fontId="4" type="noConversion"/>
  </si>
  <si>
    <r>
      <rPr>
        <sz val="12"/>
        <color indexed="8"/>
        <rFont val="標楷體"/>
        <family val="4"/>
        <charset val="136"/>
      </rPr>
      <t>公務車輛使用牌照稅，編列</t>
    </r>
    <r>
      <rPr>
        <sz val="12"/>
        <color indexed="8"/>
        <rFont val="Times New Roman"/>
        <family val="1"/>
      </rPr>
      <t>57</t>
    </r>
    <r>
      <rPr>
        <sz val="12"/>
        <color indexed="8"/>
        <rFont val="標楷體"/>
        <family val="4"/>
        <charset val="136"/>
      </rPr>
      <t>千元</t>
    </r>
    <r>
      <rPr>
        <sz val="12"/>
        <color indexed="8"/>
        <rFont val="Times New Roman"/>
        <family val="1"/>
      </rPr>
      <t>(</t>
    </r>
    <r>
      <rPr>
        <sz val="12"/>
        <color indexed="8"/>
        <rFont val="標楷體"/>
        <family val="4"/>
        <charset val="136"/>
      </rPr>
      <t>勞保局</t>
    </r>
    <r>
      <rPr>
        <sz val="12"/>
        <color indexed="8"/>
        <rFont val="Times New Roman"/>
        <family val="1"/>
      </rPr>
      <t>)</t>
    </r>
    <r>
      <rPr>
        <sz val="12"/>
        <color indexed="8"/>
        <rFont val="標楷體"/>
        <family val="4"/>
        <charset val="136"/>
      </rPr>
      <t>。</t>
    </r>
    <phoneticPr fontId="4" type="noConversion"/>
  </si>
  <si>
    <r>
      <rPr>
        <sz val="12"/>
        <color indexed="8"/>
        <rFont val="標楷體"/>
        <family val="4"/>
        <charset val="136"/>
      </rPr>
      <t>補助勞動部勞工保險局工會辦理勞工教育訓練，編列</t>
    </r>
    <r>
      <rPr>
        <sz val="12"/>
        <color indexed="8"/>
        <rFont val="Times New Roman"/>
        <family val="1"/>
      </rPr>
      <t>10</t>
    </r>
    <r>
      <rPr>
        <sz val="12"/>
        <color indexed="8"/>
        <rFont val="標楷體"/>
        <family val="4"/>
        <charset val="136"/>
      </rPr>
      <t>千元。</t>
    </r>
    <phoneticPr fontId="4" type="noConversion"/>
  </si>
  <si>
    <r>
      <rPr>
        <sz val="12"/>
        <color indexed="8"/>
        <rFont val="標楷體"/>
        <family val="4"/>
        <charset val="136"/>
      </rPr>
      <t>分擔大樓管理費用，編列</t>
    </r>
    <r>
      <rPr>
        <sz val="12"/>
        <color indexed="8"/>
        <rFont val="Times New Roman"/>
        <family val="1"/>
      </rPr>
      <t>1,502</t>
    </r>
    <r>
      <rPr>
        <sz val="12"/>
        <color indexed="8"/>
        <rFont val="標楷體"/>
        <family val="4"/>
        <charset val="136"/>
      </rPr>
      <t>千元</t>
    </r>
    <r>
      <rPr>
        <sz val="12"/>
        <color indexed="8"/>
        <rFont val="Times New Roman"/>
        <family val="1"/>
      </rPr>
      <t>(</t>
    </r>
    <r>
      <rPr>
        <sz val="12"/>
        <color indexed="8"/>
        <rFont val="標楷體"/>
        <family val="4"/>
        <charset val="136"/>
      </rPr>
      <t>勞保局：</t>
    </r>
    <r>
      <rPr>
        <sz val="12"/>
        <color indexed="8"/>
        <rFont val="Times New Roman"/>
        <family val="1"/>
      </rPr>
      <t>1,362</t>
    </r>
    <r>
      <rPr>
        <sz val="12"/>
        <color indexed="8"/>
        <rFont val="標楷體"/>
        <family val="4"/>
        <charset val="136"/>
      </rPr>
      <t>千元，基金運用局：</t>
    </r>
    <r>
      <rPr>
        <sz val="12"/>
        <color indexed="8"/>
        <rFont val="Times New Roman"/>
        <family val="1"/>
      </rPr>
      <t>140</t>
    </r>
    <r>
      <rPr>
        <sz val="12"/>
        <color indexed="8"/>
        <rFont val="標楷體"/>
        <family val="4"/>
        <charset val="136"/>
      </rPr>
      <t>千元</t>
    </r>
    <r>
      <rPr>
        <sz val="12"/>
        <color indexed="8"/>
        <rFont val="Times New Roman"/>
        <family val="1"/>
      </rPr>
      <t>)</t>
    </r>
    <r>
      <rPr>
        <sz val="12"/>
        <color indexed="8"/>
        <rFont val="標楷體"/>
        <family val="4"/>
        <charset val="136"/>
      </rPr>
      <t>。</t>
    </r>
    <phoneticPr fontId="4" type="noConversion"/>
  </si>
  <si>
    <r>
      <rPr>
        <sz val="12"/>
        <color indexed="8"/>
        <rFont val="標楷體"/>
        <family val="4"/>
        <charset val="136"/>
      </rPr>
      <t>消防器材、滅火器等汰換維修費用，編列</t>
    </r>
    <r>
      <rPr>
        <sz val="12"/>
        <color indexed="8"/>
        <rFont val="Times New Roman"/>
        <family val="1"/>
      </rPr>
      <t>104</t>
    </r>
    <r>
      <rPr>
        <sz val="12"/>
        <color indexed="8"/>
        <rFont val="標楷體"/>
        <family val="4"/>
        <charset val="136"/>
      </rPr>
      <t>千元</t>
    </r>
    <r>
      <rPr>
        <sz val="12"/>
        <color indexed="8"/>
        <rFont val="Times New Roman"/>
        <family val="1"/>
      </rPr>
      <t>(</t>
    </r>
    <r>
      <rPr>
        <sz val="12"/>
        <color indexed="8"/>
        <rFont val="標楷體"/>
        <family val="4"/>
        <charset val="136"/>
      </rPr>
      <t>勞保局</t>
    </r>
    <r>
      <rPr>
        <sz val="12"/>
        <color indexed="8"/>
        <rFont val="Times New Roman"/>
        <family val="1"/>
      </rPr>
      <t>)</t>
    </r>
    <r>
      <rPr>
        <sz val="12"/>
        <color indexed="8"/>
        <rFont val="標楷體"/>
        <family val="4"/>
        <charset val="136"/>
      </rPr>
      <t>。</t>
    </r>
    <phoneticPr fontId="4" type="noConversion"/>
  </si>
  <si>
    <r>
      <rPr>
        <sz val="12"/>
        <color indexed="8"/>
        <rFont val="標楷體"/>
        <family val="4"/>
        <charset val="136"/>
      </rPr>
      <t>依「行政院與所屬中央及地方各機關公務人員休假改進措施」編列員工休假補助費</t>
    </r>
    <r>
      <rPr>
        <sz val="12"/>
        <color indexed="8"/>
        <rFont val="Times New Roman"/>
        <family val="1"/>
      </rPr>
      <t>3,258</t>
    </r>
    <r>
      <rPr>
        <sz val="12"/>
        <color indexed="8"/>
        <rFont val="標楷體"/>
        <family val="4"/>
        <charset val="136"/>
      </rPr>
      <t>千元，及各項生活津貼</t>
    </r>
    <r>
      <rPr>
        <sz val="12"/>
        <color indexed="8"/>
        <rFont val="Times New Roman"/>
        <family val="1"/>
      </rPr>
      <t>1,277</t>
    </r>
    <r>
      <rPr>
        <sz val="12"/>
        <color indexed="8"/>
        <rFont val="標楷體"/>
        <family val="4"/>
        <charset val="136"/>
      </rPr>
      <t>千元，合共編列其他福利費</t>
    </r>
    <r>
      <rPr>
        <sz val="12"/>
        <color indexed="8"/>
        <rFont val="Times New Roman"/>
        <family val="1"/>
      </rPr>
      <t>4,535</t>
    </r>
    <r>
      <rPr>
        <sz val="12"/>
        <color indexed="8"/>
        <rFont val="標楷體"/>
        <family val="4"/>
        <charset val="136"/>
      </rPr>
      <t>千元。</t>
    </r>
    <phoneticPr fontId="4" type="noConversion"/>
  </si>
  <si>
    <r>
      <rPr>
        <sz val="12"/>
        <color theme="1"/>
        <rFont val="標楷體"/>
        <family val="4"/>
        <charset val="136"/>
      </rPr>
      <t>辦理保費收入及保險給付業務等所需之匯費及手續費，編列</t>
    </r>
    <r>
      <rPr>
        <sz val="12"/>
        <color theme="1"/>
        <rFont val="Times New Roman"/>
        <family val="1"/>
      </rPr>
      <t>132,224</t>
    </r>
    <r>
      <rPr>
        <sz val="12"/>
        <color theme="1"/>
        <rFont val="標楷體"/>
        <family val="4"/>
        <charset val="136"/>
      </rPr>
      <t>千元。</t>
    </r>
    <phoneticPr fontId="4" type="noConversion"/>
  </si>
  <si>
    <r>
      <rPr>
        <sz val="12"/>
        <color indexed="8"/>
        <rFont val="標楷體"/>
        <family val="4"/>
        <charset val="136"/>
      </rPr>
      <t>租用辦公處所使用之個人電腦及印表機等費用，編列</t>
    </r>
    <r>
      <rPr>
        <sz val="12"/>
        <color indexed="8"/>
        <rFont val="Times New Roman"/>
        <family val="1"/>
      </rPr>
      <t>3,952</t>
    </r>
    <r>
      <rPr>
        <sz val="12"/>
        <color indexed="8"/>
        <rFont val="標楷體"/>
        <family val="4"/>
        <charset val="136"/>
      </rPr>
      <t>千元</t>
    </r>
    <r>
      <rPr>
        <sz val="12"/>
        <color indexed="8"/>
        <rFont val="Times New Roman"/>
        <family val="1"/>
      </rPr>
      <t>(</t>
    </r>
    <r>
      <rPr>
        <sz val="12"/>
        <color indexed="8"/>
        <rFont val="標楷體"/>
        <family val="4"/>
        <charset val="136"/>
      </rPr>
      <t>勞保局</t>
    </r>
    <r>
      <rPr>
        <sz val="12"/>
        <color indexed="8"/>
        <rFont val="Times New Roman"/>
        <family val="1"/>
      </rPr>
      <t>)</t>
    </r>
    <r>
      <rPr>
        <sz val="12"/>
        <color indexed="8"/>
        <rFont val="標楷體"/>
        <family val="4"/>
        <charset val="136"/>
      </rPr>
      <t>。</t>
    </r>
    <phoneticPr fontId="4" type="noConversion"/>
  </si>
  <si>
    <r>
      <rPr>
        <sz val="12"/>
        <rFont val="標楷體"/>
        <family val="4"/>
        <charset val="136"/>
      </rPr>
      <t>保險收入</t>
    </r>
    <r>
      <rPr>
        <sz val="12"/>
        <rFont val="Times New Roman"/>
        <family val="1"/>
      </rPr>
      <t>64,568,282</t>
    </r>
    <r>
      <rPr>
        <sz val="12"/>
        <rFont val="標楷體"/>
        <family val="4"/>
        <charset val="136"/>
      </rPr>
      <t>千元，係保費收入。</t>
    </r>
    <phoneticPr fontId="4" type="noConversion"/>
  </si>
  <si>
    <r>
      <rPr>
        <sz val="12"/>
        <rFont val="標楷體"/>
        <family val="4"/>
        <charset val="136"/>
      </rPr>
      <t>投融資業務成本</t>
    </r>
    <r>
      <rPr>
        <sz val="12"/>
        <rFont val="Times New Roman"/>
        <family val="1"/>
      </rPr>
      <t>701,344</t>
    </r>
    <r>
      <rPr>
        <sz val="12"/>
        <rFont val="標楷體"/>
        <family val="4"/>
        <charset val="136"/>
      </rPr>
      <t>千元，係本基金投資運用之委託經營經理費、國外投資保管費及票券帳戶維護費等。</t>
    </r>
    <phoneticPr fontId="4" type="noConversion"/>
  </si>
  <si>
    <r>
      <rPr>
        <sz val="12"/>
        <rFont val="標楷體"/>
        <family val="4"/>
        <charset val="136"/>
      </rPr>
      <t>本年度業務外收入</t>
    </r>
    <r>
      <rPr>
        <sz val="12"/>
        <rFont val="Times New Roman"/>
        <family val="1"/>
      </rPr>
      <t>451,092</t>
    </r>
    <r>
      <rPr>
        <sz val="12"/>
        <rFont val="標楷體"/>
        <family val="4"/>
        <charset val="136"/>
      </rPr>
      <t>千元，包括依國民年金法第</t>
    </r>
    <r>
      <rPr>
        <sz val="12"/>
        <rFont val="Times New Roman"/>
        <family val="1"/>
      </rPr>
      <t>50</t>
    </r>
    <r>
      <rPr>
        <sz val="12"/>
        <rFont val="標楷體"/>
        <family val="4"/>
        <charset val="136"/>
      </rPr>
      <t>條規定辦理之罰鍰收入</t>
    </r>
    <r>
      <rPr>
        <sz val="12"/>
        <rFont val="Times New Roman"/>
        <family val="1"/>
      </rPr>
      <t>327</t>
    </r>
    <r>
      <rPr>
        <sz val="12"/>
        <rFont val="標楷體"/>
        <family val="4"/>
        <charset val="136"/>
      </rPr>
      <t>千元、依國民年金法第</t>
    </r>
    <r>
      <rPr>
        <sz val="12"/>
        <rFont val="Times New Roman"/>
        <family val="1"/>
      </rPr>
      <t>17</t>
    </r>
    <r>
      <rPr>
        <sz val="12"/>
        <rFont val="標楷體"/>
        <family val="4"/>
        <charset val="136"/>
      </rPr>
      <t>條規定辦理之呆帳收回</t>
    </r>
    <r>
      <rPr>
        <sz val="12"/>
        <rFont val="Times New Roman"/>
        <family val="1"/>
      </rPr>
      <t>448,992</t>
    </r>
    <r>
      <rPr>
        <sz val="12"/>
        <rFont val="標楷體"/>
        <family val="4"/>
        <charset val="136"/>
      </rPr>
      <t>千元及溢收保費屆滿</t>
    </r>
    <r>
      <rPr>
        <sz val="12"/>
        <rFont val="Times New Roman"/>
        <family val="1"/>
      </rPr>
      <t>4</t>
    </r>
    <r>
      <rPr>
        <sz val="12"/>
        <rFont val="標楷體"/>
        <family val="4"/>
        <charset val="136"/>
      </rPr>
      <t>年轉雜項收入</t>
    </r>
    <r>
      <rPr>
        <sz val="12"/>
        <rFont val="Times New Roman"/>
        <family val="1"/>
      </rPr>
      <t>1,773</t>
    </r>
    <r>
      <rPr>
        <sz val="12"/>
        <rFont val="標楷體"/>
        <family val="4"/>
        <charset val="136"/>
      </rPr>
      <t>千元。</t>
    </r>
    <phoneticPr fontId="4" type="noConversion"/>
  </si>
  <si>
    <r>
      <rPr>
        <sz val="12"/>
        <rFont val="標楷體"/>
        <family val="4"/>
        <charset val="136"/>
      </rPr>
      <t>本年度業務收入</t>
    </r>
    <r>
      <rPr>
        <sz val="12"/>
        <rFont val="Times New Roman"/>
        <family val="1"/>
      </rPr>
      <t>158,295,442</t>
    </r>
    <r>
      <rPr>
        <sz val="12"/>
        <rFont val="標楷體"/>
        <family val="4"/>
        <charset val="136"/>
      </rPr>
      <t>千元：</t>
    </r>
    <phoneticPr fontId="4" type="noConversion"/>
  </si>
  <si>
    <r>
      <rPr>
        <sz val="12"/>
        <rFont val="標楷體"/>
        <family val="4"/>
        <charset val="136"/>
      </rPr>
      <t>投融資業務收入</t>
    </r>
    <r>
      <rPr>
        <sz val="12"/>
        <rFont val="Times New Roman"/>
        <family val="1"/>
      </rPr>
      <t>28,837,476</t>
    </r>
    <r>
      <rPr>
        <sz val="12"/>
        <rFont val="標楷體"/>
        <family val="4"/>
        <charset val="136"/>
      </rPr>
      <t>千元，係本基金投資運用收益</t>
    </r>
    <r>
      <rPr>
        <sz val="12"/>
        <rFont val="微軟正黑體"/>
        <family val="2"/>
        <charset val="136"/>
      </rPr>
      <t>、</t>
    </r>
    <r>
      <rPr>
        <sz val="12"/>
        <rFont val="標楷體"/>
        <family val="4"/>
        <charset val="136"/>
      </rPr>
      <t>存款利息收入及融資業務收入。</t>
    </r>
    <phoneticPr fontId="4" type="noConversion"/>
  </si>
  <si>
    <r>
      <rPr>
        <sz val="12"/>
        <rFont val="標楷體"/>
        <family val="4"/>
        <charset val="136"/>
      </rPr>
      <t>其他業務收入</t>
    </r>
    <r>
      <rPr>
        <sz val="12"/>
        <rFont val="Times New Roman"/>
        <family val="1"/>
      </rPr>
      <t>64,889,684</t>
    </r>
    <r>
      <rPr>
        <sz val="12"/>
        <rFont val="標楷體"/>
        <family val="4"/>
        <charset val="136"/>
      </rPr>
      <t>千元，包括中央主管機關應負擔之其他補助收入</t>
    </r>
    <r>
      <rPr>
        <sz val="12"/>
        <rFont val="Times New Roman"/>
        <family val="1"/>
      </rPr>
      <t>64,437,611</t>
    </r>
    <r>
      <rPr>
        <sz val="12"/>
        <rFont val="標楷體"/>
        <family val="4"/>
        <charset val="136"/>
      </rPr>
      <t>千元，及依國民年金法第</t>
    </r>
    <r>
      <rPr>
        <sz val="12"/>
        <rFont val="Times New Roman"/>
        <family val="1"/>
      </rPr>
      <t>14</t>
    </r>
    <r>
      <rPr>
        <sz val="12"/>
        <rFont val="標楷體"/>
        <family val="4"/>
        <charset val="136"/>
      </rPr>
      <t>條規定計收之遲繳保費利息</t>
    </r>
    <r>
      <rPr>
        <sz val="12"/>
        <rFont val="Times New Roman"/>
        <family val="1"/>
      </rPr>
      <t>452,073</t>
    </r>
    <r>
      <rPr>
        <sz val="12"/>
        <rFont val="標楷體"/>
        <family val="4"/>
        <charset val="136"/>
      </rPr>
      <t>千元。</t>
    </r>
    <phoneticPr fontId="4" type="noConversion"/>
  </si>
  <si>
    <r>
      <rPr>
        <sz val="12"/>
        <rFont val="標楷體"/>
        <family val="4"/>
        <charset val="136"/>
      </rPr>
      <t>本年度業務成本與費用</t>
    </r>
    <r>
      <rPr>
        <sz val="12"/>
        <rFont val="Times New Roman"/>
        <family val="1"/>
      </rPr>
      <t>158,746,534</t>
    </r>
    <r>
      <rPr>
        <sz val="12"/>
        <rFont val="標楷體"/>
        <family val="4"/>
        <charset val="136"/>
      </rPr>
      <t>千元：</t>
    </r>
    <phoneticPr fontId="4" type="noConversion"/>
  </si>
  <si>
    <r>
      <rPr>
        <sz val="12"/>
        <rFont val="標楷體"/>
        <family val="4"/>
        <charset val="136"/>
      </rPr>
      <t>保險成本</t>
    </r>
    <r>
      <rPr>
        <sz val="12"/>
        <rFont val="Times New Roman"/>
        <family val="1"/>
      </rPr>
      <t>156,647,846</t>
    </r>
    <r>
      <rPr>
        <sz val="12"/>
        <rFont val="標楷體"/>
        <family val="4"/>
        <charset val="136"/>
      </rPr>
      <t>千元，包括保險給付</t>
    </r>
    <r>
      <rPr>
        <sz val="12"/>
        <rFont val="Times New Roman"/>
        <family val="1"/>
      </rPr>
      <t>103,844,190</t>
    </r>
    <r>
      <rPr>
        <sz val="12"/>
        <rFont val="標楷體"/>
        <family val="4"/>
        <charset val="136"/>
      </rPr>
      <t>千元、提存安全準備</t>
    </r>
    <r>
      <rPr>
        <sz val="12"/>
        <rFont val="Times New Roman"/>
        <family val="1"/>
      </rPr>
      <t>40,065,820</t>
    </r>
    <r>
      <rPr>
        <sz val="12"/>
        <rFont val="標楷體"/>
        <family val="4"/>
        <charset val="136"/>
      </rPr>
      <t>千元及呆帳</t>
    </r>
    <r>
      <rPr>
        <sz val="12"/>
        <rFont val="Times New Roman"/>
        <family val="1"/>
      </rPr>
      <t>12,737,836</t>
    </r>
    <r>
      <rPr>
        <sz val="12"/>
        <rFont val="標楷體"/>
        <family val="4"/>
        <charset val="136"/>
      </rPr>
      <t>千元。</t>
    </r>
    <phoneticPr fontId="4" type="noConversion"/>
  </si>
  <si>
    <r>
      <rPr>
        <sz val="12"/>
        <rFont val="標楷體"/>
        <family val="4"/>
        <charset val="136"/>
      </rPr>
      <t>業務費用</t>
    </r>
    <r>
      <rPr>
        <sz val="12"/>
        <rFont val="Times New Roman"/>
        <family val="1"/>
      </rPr>
      <t>1,397,344</t>
    </r>
    <r>
      <rPr>
        <sz val="12"/>
        <rFont val="標楷體"/>
        <family val="4"/>
        <charset val="136"/>
      </rPr>
      <t>千元，係辦理國民年金保險所需之人事及行政管理經費。</t>
    </r>
    <phoneticPr fontId="4" type="noConversion"/>
  </si>
  <si>
    <r>
      <t>中央主管機關應負擔經費中，保險給付之年金差額</t>
    </r>
    <r>
      <rPr>
        <sz val="12"/>
        <rFont val="Times New Roman"/>
        <family val="1"/>
      </rPr>
      <t>63,040,258</t>
    </r>
    <r>
      <rPr>
        <sz val="12"/>
        <rFont val="標楷體"/>
        <family val="4"/>
        <charset val="136"/>
      </rPr>
      <t>千元、溢領保險給付年金差額產生之呆帳</t>
    </r>
    <r>
      <rPr>
        <sz val="12"/>
        <rFont val="Times New Roman"/>
        <family val="1"/>
      </rPr>
      <t>9</t>
    </r>
    <r>
      <rPr>
        <sz val="12"/>
        <rFont val="標楷體"/>
        <family val="4"/>
        <charset val="136"/>
      </rPr>
      <t>千元，以及業務費用</t>
    </r>
    <r>
      <rPr>
        <sz val="12"/>
        <rFont val="Times New Roman"/>
        <family val="1"/>
      </rPr>
      <t>1,397,344</t>
    </r>
    <r>
      <rPr>
        <sz val="12"/>
        <rFont val="標楷體"/>
        <family val="4"/>
        <charset val="136"/>
      </rPr>
      <t>千元，共計</t>
    </r>
    <r>
      <rPr>
        <sz val="12"/>
        <rFont val="Times New Roman"/>
        <family val="1"/>
      </rPr>
      <t>64,437,611</t>
    </r>
    <r>
      <rPr>
        <sz val="12"/>
        <rFont val="標楷體"/>
        <family val="4"/>
        <charset val="136"/>
      </rPr>
      <t>千元，由中央政府責任準備支應。</t>
    </r>
    <phoneticPr fontId="4" type="noConversion"/>
  </si>
  <si>
    <r>
      <rPr>
        <sz val="12"/>
        <color indexed="8"/>
        <rFont val="標楷體"/>
        <family val="4"/>
        <charset val="136"/>
      </rPr>
      <t>依據國民年金法第</t>
    </r>
    <r>
      <rPr>
        <sz val="12"/>
        <color indexed="8"/>
        <rFont val="Times New Roman"/>
        <family val="1"/>
      </rPr>
      <t>49</t>
    </r>
    <r>
      <rPr>
        <sz val="12"/>
        <color indexed="8"/>
        <rFont val="標楷體"/>
        <family val="4"/>
        <charset val="136"/>
      </rPr>
      <t>條規定，本保險之財務，由政府負最後支付責任，為維持本基金之財源籌措，爰參採現有全民健康保險制度之運作，就本基金之收支結餘提存安全準備，備供以後年度填補短絀之用，</t>
    </r>
    <r>
      <rPr>
        <sz val="12"/>
        <color indexed="8"/>
        <rFont val="Times New Roman"/>
        <family val="1"/>
      </rPr>
      <t>116</t>
    </r>
    <r>
      <rPr>
        <sz val="12"/>
        <color indexed="8"/>
        <rFont val="標楷體"/>
        <family val="4"/>
        <charset val="136"/>
      </rPr>
      <t>年度預估提存</t>
    </r>
    <r>
      <rPr>
        <sz val="12"/>
        <color indexed="8"/>
        <rFont val="Times New Roman"/>
        <family val="1"/>
      </rPr>
      <t>40,065,820</t>
    </r>
    <r>
      <rPr>
        <sz val="12"/>
        <color indexed="8"/>
        <rFont val="標楷體"/>
        <family val="4"/>
        <charset val="136"/>
      </rPr>
      <t>千元。</t>
    </r>
    <phoneticPr fontId="4" type="noConversion"/>
  </si>
  <si>
    <r>
      <rPr>
        <sz val="12"/>
        <color indexed="8"/>
        <rFont val="標楷體"/>
        <family val="4"/>
        <charset val="136"/>
      </rPr>
      <t>按預算員額</t>
    </r>
    <r>
      <rPr>
        <sz val="12"/>
        <color indexed="8"/>
        <rFont val="Times New Roman"/>
        <family val="1"/>
      </rPr>
      <t>207</t>
    </r>
    <r>
      <rPr>
        <sz val="12"/>
        <color indexed="8"/>
        <rFont val="標楷體"/>
        <family val="4"/>
        <charset val="136"/>
      </rPr>
      <t>人</t>
    </r>
    <r>
      <rPr>
        <sz val="12"/>
        <color indexed="8"/>
        <rFont val="Times New Roman"/>
        <family val="1"/>
      </rPr>
      <t>(</t>
    </r>
    <r>
      <rPr>
        <sz val="12"/>
        <color indexed="8"/>
        <rFont val="標楷體"/>
        <family val="4"/>
        <charset val="136"/>
      </rPr>
      <t>勞保局：</t>
    </r>
    <r>
      <rPr>
        <sz val="12"/>
        <color indexed="8"/>
        <rFont val="Times New Roman"/>
        <family val="1"/>
      </rPr>
      <t>191</t>
    </r>
    <r>
      <rPr>
        <sz val="12"/>
        <color indexed="8"/>
        <rFont val="標楷體"/>
        <family val="4"/>
        <charset val="136"/>
      </rPr>
      <t>人，基金運用局：</t>
    </r>
    <r>
      <rPr>
        <sz val="12"/>
        <color indexed="8"/>
        <rFont val="Times New Roman"/>
        <family val="1"/>
      </rPr>
      <t>16</t>
    </r>
    <r>
      <rPr>
        <sz val="12"/>
        <color indexed="8"/>
        <rFont val="標楷體"/>
        <family val="4"/>
        <charset val="136"/>
      </rPr>
      <t>人</t>
    </r>
    <r>
      <rPr>
        <sz val="12"/>
        <color indexed="8"/>
        <rFont val="Times New Roman"/>
        <family val="1"/>
      </rPr>
      <t>)</t>
    </r>
    <r>
      <rPr>
        <sz val="12"/>
        <color indexed="8"/>
        <rFont val="標楷體"/>
        <family val="4"/>
        <charset val="136"/>
      </rPr>
      <t>，參酌待遇標準計編列</t>
    </r>
    <r>
      <rPr>
        <sz val="12"/>
        <color indexed="8"/>
        <rFont val="Times New Roman"/>
        <family val="1"/>
      </rPr>
      <t>269,202</t>
    </r>
    <r>
      <rPr>
        <sz val="12"/>
        <color indexed="8"/>
        <rFont val="標楷體"/>
        <family val="4"/>
        <charset val="136"/>
      </rPr>
      <t>千元</t>
    </r>
    <r>
      <rPr>
        <sz val="12"/>
        <color indexed="8"/>
        <rFont val="Times New Roman"/>
        <family val="1"/>
      </rPr>
      <t>(</t>
    </r>
    <r>
      <rPr>
        <sz val="12"/>
        <color indexed="8"/>
        <rFont val="標楷體"/>
        <family val="4"/>
        <charset val="136"/>
      </rPr>
      <t>勞保局：</t>
    </r>
    <r>
      <rPr>
        <sz val="12"/>
        <color indexed="8"/>
        <rFont val="Times New Roman"/>
        <family val="1"/>
      </rPr>
      <t>241,418</t>
    </r>
    <r>
      <rPr>
        <sz val="12"/>
        <color indexed="8"/>
        <rFont val="標楷體"/>
        <family val="4"/>
        <charset val="136"/>
      </rPr>
      <t>千元，基金運用局：</t>
    </r>
    <r>
      <rPr>
        <sz val="12"/>
        <color indexed="8"/>
        <rFont val="Times New Roman"/>
        <family val="1"/>
      </rPr>
      <t>27,784</t>
    </r>
    <r>
      <rPr>
        <sz val="12"/>
        <color indexed="8"/>
        <rFont val="標楷體"/>
        <family val="4"/>
        <charset val="136"/>
      </rPr>
      <t>千元</t>
    </r>
    <r>
      <rPr>
        <sz val="12"/>
        <color indexed="8"/>
        <rFont val="Times New Roman"/>
        <family val="1"/>
      </rPr>
      <t>)</t>
    </r>
    <r>
      <rPr>
        <sz val="12"/>
        <color indexed="8"/>
        <rFont val="標楷體"/>
        <family val="4"/>
        <charset val="136"/>
      </rPr>
      <t>。</t>
    </r>
    <phoneticPr fontId="4" type="noConversion"/>
  </si>
  <si>
    <r>
      <rPr>
        <sz val="12"/>
        <color indexed="8"/>
        <rFont val="標楷體"/>
        <family val="4"/>
        <charset val="136"/>
      </rPr>
      <t>依業務實際需要編列延長工時加班費</t>
    </r>
    <r>
      <rPr>
        <sz val="12"/>
        <color indexed="8"/>
        <rFont val="Times New Roman"/>
        <family val="1"/>
      </rPr>
      <t>2,320</t>
    </r>
    <r>
      <rPr>
        <sz val="12"/>
        <color indexed="8"/>
        <rFont val="標楷體"/>
        <family val="4"/>
        <charset val="136"/>
      </rPr>
      <t>千元及未休假加班費</t>
    </r>
    <r>
      <rPr>
        <sz val="12"/>
        <color indexed="8"/>
        <rFont val="Times New Roman"/>
        <family val="1"/>
      </rPr>
      <t>5,991</t>
    </r>
    <r>
      <rPr>
        <sz val="12"/>
        <color indexed="8"/>
        <rFont val="標楷體"/>
        <family val="4"/>
        <charset val="136"/>
      </rPr>
      <t>千元，合共編列</t>
    </r>
    <r>
      <rPr>
        <sz val="12"/>
        <color indexed="8"/>
        <rFont val="Times New Roman"/>
        <family val="1"/>
      </rPr>
      <t>8,311</t>
    </r>
    <r>
      <rPr>
        <sz val="12"/>
        <color indexed="8"/>
        <rFont val="標楷體"/>
        <family val="4"/>
        <charset val="136"/>
      </rPr>
      <t>千元</t>
    </r>
    <r>
      <rPr>
        <sz val="12"/>
        <color indexed="8"/>
        <rFont val="Times New Roman"/>
        <family val="1"/>
      </rPr>
      <t>(</t>
    </r>
    <r>
      <rPr>
        <sz val="12"/>
        <color indexed="8"/>
        <rFont val="標楷體"/>
        <family val="4"/>
        <charset val="136"/>
      </rPr>
      <t>勞保局：</t>
    </r>
    <r>
      <rPr>
        <sz val="12"/>
        <color indexed="8"/>
        <rFont val="Times New Roman"/>
        <family val="1"/>
      </rPr>
      <t>7,326</t>
    </r>
    <r>
      <rPr>
        <sz val="12"/>
        <color indexed="8"/>
        <rFont val="標楷體"/>
        <family val="4"/>
        <charset val="136"/>
      </rPr>
      <t>千元，基金運用局：</t>
    </r>
    <r>
      <rPr>
        <sz val="12"/>
        <color indexed="8"/>
        <rFont val="Times New Roman"/>
        <family val="1"/>
      </rPr>
      <t>985</t>
    </r>
    <r>
      <rPr>
        <sz val="12"/>
        <color indexed="8"/>
        <rFont val="標楷體"/>
        <family val="4"/>
        <charset val="136"/>
      </rPr>
      <t>千元</t>
    </r>
    <r>
      <rPr>
        <sz val="12"/>
        <color indexed="8"/>
        <rFont val="Times New Roman"/>
        <family val="1"/>
      </rPr>
      <t>)</t>
    </r>
    <r>
      <rPr>
        <sz val="12"/>
        <color indexed="8"/>
        <rFont val="標楷體"/>
        <family val="4"/>
        <charset val="136"/>
      </rPr>
      <t>。</t>
    </r>
    <phoneticPr fontId="4" type="noConversion"/>
  </si>
  <si>
    <r>
      <rPr>
        <sz val="12"/>
        <color indexed="8"/>
        <rFont val="標楷體"/>
        <family val="4"/>
        <charset val="136"/>
      </rPr>
      <t>編列</t>
    </r>
    <r>
      <rPr>
        <sz val="12"/>
        <color indexed="8"/>
        <rFont val="Times New Roman"/>
        <family val="1"/>
      </rPr>
      <t>46,359</t>
    </r>
    <r>
      <rPr>
        <sz val="12"/>
        <color indexed="8"/>
        <rFont val="標楷體"/>
        <family val="4"/>
        <charset val="136"/>
      </rPr>
      <t>千元</t>
    </r>
    <r>
      <rPr>
        <sz val="12"/>
        <color indexed="8"/>
        <rFont val="Times New Roman"/>
        <family val="1"/>
      </rPr>
      <t>(</t>
    </r>
    <r>
      <rPr>
        <sz val="12"/>
        <color indexed="8"/>
        <rFont val="標楷體"/>
        <family val="4"/>
        <charset val="136"/>
      </rPr>
      <t>勞保局：</t>
    </r>
    <r>
      <rPr>
        <sz val="12"/>
        <color indexed="8"/>
        <rFont val="Times New Roman"/>
        <family val="1"/>
      </rPr>
      <t>38,436</t>
    </r>
    <r>
      <rPr>
        <sz val="12"/>
        <color indexed="8"/>
        <rFont val="標楷體"/>
        <family val="4"/>
        <charset val="136"/>
      </rPr>
      <t>千元，基金運用局：</t>
    </r>
    <r>
      <rPr>
        <sz val="12"/>
        <color indexed="8"/>
        <rFont val="Times New Roman"/>
        <family val="1"/>
      </rPr>
      <t>7,923</t>
    </r>
    <r>
      <rPr>
        <sz val="12"/>
        <color indexed="8"/>
        <rFont val="標楷體"/>
        <family val="4"/>
        <charset val="136"/>
      </rPr>
      <t>千元</t>
    </r>
    <r>
      <rPr>
        <sz val="12"/>
        <color indexed="8"/>
        <rFont val="Times New Roman"/>
        <family val="1"/>
      </rPr>
      <t>)</t>
    </r>
    <r>
      <rPr>
        <sz val="12"/>
        <color indexed="8"/>
        <rFont val="標楷體"/>
        <family val="4"/>
        <charset val="136"/>
      </rPr>
      <t>，包括：</t>
    </r>
    <phoneticPr fontId="4" type="noConversion"/>
  </si>
  <si>
    <r>
      <rPr>
        <sz val="12"/>
        <color indexed="8"/>
        <rFont val="標楷體"/>
        <family val="4"/>
        <charset val="136"/>
      </rPr>
      <t>其他獎金依「獎章條例」及「公務人員領有勳章獎章榮譽紀念章發給獎勵金實施要點」，預計</t>
    </r>
    <r>
      <rPr>
        <sz val="12"/>
        <color indexed="8"/>
        <rFont val="Times New Roman"/>
        <family val="1"/>
      </rPr>
      <t>5</t>
    </r>
    <r>
      <rPr>
        <sz val="12"/>
        <color indexed="8"/>
        <rFont val="標楷體"/>
        <family val="4"/>
        <charset val="136"/>
      </rPr>
      <t>人，編列</t>
    </r>
    <r>
      <rPr>
        <sz val="12"/>
        <color indexed="8"/>
        <rFont val="Times New Roman"/>
        <family val="1"/>
      </rPr>
      <t>150</t>
    </r>
    <r>
      <rPr>
        <sz val="12"/>
        <color indexed="8"/>
        <rFont val="標楷體"/>
        <family val="4"/>
        <charset val="136"/>
      </rPr>
      <t>千元，以及依行政院</t>
    </r>
    <r>
      <rPr>
        <sz val="12"/>
        <color indexed="8"/>
        <rFont val="Times New Roman"/>
        <family val="1"/>
      </rPr>
      <t>110</t>
    </r>
    <r>
      <rPr>
        <sz val="12"/>
        <color indexed="8"/>
        <rFont val="標楷體"/>
        <family val="4"/>
        <charset val="136"/>
      </rPr>
      <t>年</t>
    </r>
    <r>
      <rPr>
        <sz val="12"/>
        <color indexed="8"/>
        <rFont val="Times New Roman"/>
        <family val="1"/>
      </rPr>
      <t>5</t>
    </r>
    <r>
      <rPr>
        <sz val="12"/>
        <color indexed="8"/>
        <rFont val="標楷體"/>
        <family val="4"/>
        <charset val="136"/>
      </rPr>
      <t>月</t>
    </r>
    <r>
      <rPr>
        <sz val="12"/>
        <color indexed="8"/>
        <rFont val="Times New Roman"/>
        <family val="1"/>
      </rPr>
      <t>7</t>
    </r>
    <r>
      <rPr>
        <sz val="12"/>
        <color indexed="8"/>
        <rFont val="標楷體"/>
        <family val="4"/>
        <charset val="136"/>
      </rPr>
      <t>日院授人給字第</t>
    </r>
    <r>
      <rPr>
        <sz val="12"/>
        <color indexed="8"/>
        <rFont val="Times New Roman"/>
        <family val="1"/>
      </rPr>
      <t>1104000375</t>
    </r>
    <r>
      <rPr>
        <sz val="12"/>
        <color indexed="8"/>
        <rFont val="標楷體"/>
        <family val="4"/>
        <charset val="136"/>
      </rPr>
      <t>號函核定之勞動部勞動基金運用局業務人員獎金，預計</t>
    </r>
    <r>
      <rPr>
        <sz val="12"/>
        <color indexed="8"/>
        <rFont val="Times New Roman"/>
        <family val="1"/>
      </rPr>
      <t>16</t>
    </r>
    <r>
      <rPr>
        <sz val="12"/>
        <color indexed="8"/>
        <rFont val="標楷體"/>
        <family val="4"/>
        <charset val="136"/>
      </rPr>
      <t>人，編列</t>
    </r>
    <r>
      <rPr>
        <sz val="12"/>
        <color indexed="8"/>
        <rFont val="Times New Roman"/>
        <family val="1"/>
      </rPr>
      <t>4,422</t>
    </r>
    <r>
      <rPr>
        <sz val="12"/>
        <color indexed="8"/>
        <rFont val="標楷體"/>
        <family val="4"/>
        <charset val="136"/>
      </rPr>
      <t>千元，合共編列</t>
    </r>
    <r>
      <rPr>
        <sz val="12"/>
        <color indexed="8"/>
        <rFont val="Times New Roman"/>
        <family val="1"/>
      </rPr>
      <t>4,572</t>
    </r>
    <r>
      <rPr>
        <sz val="12"/>
        <color indexed="8"/>
        <rFont val="標楷體"/>
        <family val="4"/>
        <charset val="136"/>
      </rPr>
      <t>千元。</t>
    </r>
    <phoneticPr fontId="4" type="noConversion"/>
  </si>
  <si>
    <r>
      <rPr>
        <sz val="12"/>
        <color indexed="8"/>
        <rFont val="標楷體"/>
        <family val="4"/>
        <charset val="136"/>
      </rPr>
      <t>編列職員退休及離職金</t>
    </r>
    <r>
      <rPr>
        <sz val="12"/>
        <color indexed="8"/>
        <rFont val="Times New Roman"/>
        <family val="1"/>
      </rPr>
      <t xml:space="preserve"> 18,223</t>
    </r>
    <r>
      <rPr>
        <sz val="12"/>
        <color indexed="8"/>
        <rFont val="標楷體"/>
        <family val="4"/>
        <charset val="136"/>
      </rPr>
      <t>千元</t>
    </r>
    <r>
      <rPr>
        <sz val="12"/>
        <color indexed="8"/>
        <rFont val="Times New Roman"/>
        <family val="1"/>
      </rPr>
      <t>(</t>
    </r>
    <r>
      <rPr>
        <sz val="12"/>
        <color indexed="8"/>
        <rFont val="標楷體"/>
        <family val="4"/>
        <charset val="136"/>
      </rPr>
      <t>勞保局：</t>
    </r>
    <r>
      <rPr>
        <sz val="12"/>
        <color indexed="8"/>
        <rFont val="Times New Roman"/>
        <family val="1"/>
      </rPr>
      <t>16,717</t>
    </r>
    <r>
      <rPr>
        <sz val="12"/>
        <color indexed="8"/>
        <rFont val="標楷體"/>
        <family val="4"/>
        <charset val="136"/>
      </rPr>
      <t>千元，基金運用局：</t>
    </r>
    <r>
      <rPr>
        <sz val="12"/>
        <color indexed="8"/>
        <rFont val="Times New Roman"/>
        <family val="1"/>
      </rPr>
      <t>1,506</t>
    </r>
    <r>
      <rPr>
        <sz val="12"/>
        <color indexed="8"/>
        <rFont val="標楷體"/>
        <family val="4"/>
        <charset val="136"/>
      </rPr>
      <t>千元</t>
    </r>
    <r>
      <rPr>
        <sz val="12"/>
        <color indexed="8"/>
        <rFont val="Times New Roman"/>
        <family val="1"/>
      </rPr>
      <t>)</t>
    </r>
    <r>
      <rPr>
        <sz val="12"/>
        <color indexed="8"/>
        <rFont val="標楷體"/>
        <family val="4"/>
        <charset val="136"/>
      </rPr>
      <t>。</t>
    </r>
    <phoneticPr fontId="4" type="noConversion"/>
  </si>
  <si>
    <r>
      <rPr>
        <sz val="12"/>
        <color indexed="8"/>
        <rFont val="標楷體"/>
        <family val="4"/>
        <charset val="136"/>
      </rPr>
      <t>編列</t>
    </r>
    <r>
      <rPr>
        <sz val="12"/>
        <color indexed="8"/>
        <rFont val="Times New Roman"/>
        <family val="1"/>
      </rPr>
      <t>20,916</t>
    </r>
    <r>
      <rPr>
        <sz val="12"/>
        <color indexed="8"/>
        <rFont val="標楷體"/>
        <family val="4"/>
        <charset val="136"/>
      </rPr>
      <t>千元</t>
    </r>
    <r>
      <rPr>
        <sz val="12"/>
        <color indexed="8"/>
        <rFont val="Times New Roman"/>
        <family val="1"/>
      </rPr>
      <t>(</t>
    </r>
    <r>
      <rPr>
        <sz val="12"/>
        <color indexed="8"/>
        <rFont val="標楷體"/>
        <family val="4"/>
        <charset val="136"/>
      </rPr>
      <t>勞保局：</t>
    </r>
    <r>
      <rPr>
        <sz val="12"/>
        <color indexed="8"/>
        <rFont val="Times New Roman"/>
        <family val="1"/>
      </rPr>
      <t>19,031</t>
    </r>
    <r>
      <rPr>
        <sz val="12"/>
        <color indexed="8"/>
        <rFont val="標楷體"/>
        <family val="4"/>
        <charset val="136"/>
      </rPr>
      <t>千元，基金運用局：</t>
    </r>
    <r>
      <rPr>
        <sz val="12"/>
        <color indexed="8"/>
        <rFont val="Times New Roman"/>
        <family val="1"/>
      </rPr>
      <t>1,885</t>
    </r>
    <r>
      <rPr>
        <sz val="12"/>
        <color indexed="8"/>
        <rFont val="標楷體"/>
        <family val="4"/>
        <charset val="136"/>
      </rPr>
      <t>千元</t>
    </r>
    <r>
      <rPr>
        <sz val="12"/>
        <color indexed="8"/>
        <rFont val="Times New Roman"/>
        <family val="1"/>
      </rPr>
      <t>)</t>
    </r>
    <r>
      <rPr>
        <sz val="12"/>
        <color indexed="8"/>
        <rFont val="標楷體"/>
        <family val="4"/>
        <charset val="136"/>
      </rPr>
      <t>，包括：</t>
    </r>
    <phoneticPr fontId="4" type="noConversion"/>
  </si>
  <si>
    <r>
      <rPr>
        <sz val="12"/>
        <color indexed="8"/>
        <rFont val="標楷體"/>
        <family val="4"/>
        <charset val="136"/>
      </rPr>
      <t>依全民健康保險法、公教人員保險法、勞工保險條例、就業保險法</t>
    </r>
    <r>
      <rPr>
        <sz val="12"/>
        <color indexed="8"/>
        <rFont val="微軟正黑體"/>
        <family val="2"/>
        <charset val="136"/>
      </rPr>
      <t>、</t>
    </r>
    <r>
      <rPr>
        <sz val="12"/>
        <color indexed="8"/>
        <rFont val="標楷體"/>
        <family val="4"/>
        <charset val="136"/>
      </rPr>
      <t>勞工職業災害保險及保護法之規定編列分擔員工及眷屬保險費</t>
    </r>
    <r>
      <rPr>
        <sz val="12"/>
        <color indexed="8"/>
        <rFont val="Times New Roman"/>
        <family val="1"/>
      </rPr>
      <t>16,128</t>
    </r>
    <r>
      <rPr>
        <sz val="12"/>
        <color indexed="8"/>
        <rFont val="標楷體"/>
        <family val="4"/>
        <charset val="136"/>
      </rPr>
      <t>千元。</t>
    </r>
    <phoneticPr fontId="4" type="noConversion"/>
  </si>
  <si>
    <r>
      <rPr>
        <sz val="12"/>
        <color indexed="8"/>
        <rFont val="標楷體"/>
        <family val="4"/>
        <charset val="136"/>
      </rPr>
      <t>編列</t>
    </r>
    <r>
      <rPr>
        <sz val="12"/>
        <color indexed="8"/>
        <rFont val="Times New Roman"/>
        <family val="1"/>
      </rPr>
      <t>271,963</t>
    </r>
    <r>
      <rPr>
        <sz val="12"/>
        <color indexed="8"/>
        <rFont val="標楷體"/>
        <family val="4"/>
        <charset val="136"/>
      </rPr>
      <t>千元</t>
    </r>
    <r>
      <rPr>
        <sz val="12"/>
        <color indexed="8"/>
        <rFont val="Times New Roman"/>
        <family val="1"/>
      </rPr>
      <t>(</t>
    </r>
    <r>
      <rPr>
        <sz val="12"/>
        <color indexed="8"/>
        <rFont val="標楷體"/>
        <family val="4"/>
        <charset val="136"/>
      </rPr>
      <t>勞保局</t>
    </r>
    <r>
      <rPr>
        <sz val="12"/>
        <color indexed="8"/>
        <rFont val="Times New Roman"/>
        <family val="1"/>
      </rPr>
      <t>)</t>
    </r>
    <r>
      <rPr>
        <sz val="12"/>
        <color indexed="8"/>
        <rFont val="標楷體"/>
        <family val="4"/>
        <charset val="136"/>
      </rPr>
      <t>，包括：</t>
    </r>
    <phoneticPr fontId="4" type="noConversion"/>
  </si>
  <si>
    <r>
      <rPr>
        <sz val="12"/>
        <color indexed="8"/>
        <rFont val="標楷體"/>
        <family val="4"/>
        <charset val="136"/>
      </rPr>
      <t>補助地方政府辦理所得未達一定標準認定及國民年金被保險人繳費率提升計畫之經費，編列</t>
    </r>
    <r>
      <rPr>
        <sz val="12"/>
        <color indexed="8"/>
        <rFont val="Times New Roman"/>
        <family val="1"/>
      </rPr>
      <t>271,953</t>
    </r>
    <r>
      <rPr>
        <sz val="12"/>
        <color indexed="8"/>
        <rFont val="標楷體"/>
        <family val="4"/>
        <charset val="136"/>
      </rPr>
      <t>千元。</t>
    </r>
    <phoneticPr fontId="4" type="noConversion"/>
  </si>
  <si>
    <r>
      <t xml:space="preserve">       </t>
    </r>
    <r>
      <rPr>
        <sz val="10"/>
        <color indexed="9"/>
        <rFont val="Times New Roman"/>
        <family val="1"/>
      </rPr>
      <t xml:space="preserve"> 3.</t>
    </r>
    <r>
      <rPr>
        <sz val="10"/>
        <color indexed="8"/>
        <rFont val="標楷體"/>
        <family val="4"/>
        <charset val="136"/>
      </rPr>
      <t>，</t>
    </r>
    <r>
      <rPr>
        <sz val="10"/>
        <rFont val="標楷體"/>
        <family val="4"/>
        <charset val="136"/>
      </rPr>
      <t>編列</t>
    </r>
    <r>
      <rPr>
        <sz val="10"/>
        <rFont val="Times New Roman"/>
        <family val="1"/>
      </rPr>
      <t>4,422</t>
    </r>
    <r>
      <rPr>
        <sz val="10"/>
        <rFont val="標楷體"/>
        <family val="4"/>
        <charset val="136"/>
      </rPr>
      <t>千元，合共</t>
    </r>
    <r>
      <rPr>
        <sz val="10"/>
        <color indexed="8"/>
        <rFont val="標楷體"/>
        <family val="4"/>
        <charset val="136"/>
      </rPr>
      <t>編列</t>
    </r>
    <r>
      <rPr>
        <sz val="10"/>
        <color indexed="8"/>
        <rFont val="Times New Roman"/>
        <family val="1"/>
      </rPr>
      <t>4,572</t>
    </r>
    <r>
      <rPr>
        <sz val="10"/>
        <color indexed="8"/>
        <rFont val="標楷體"/>
        <family val="4"/>
        <charset val="136"/>
      </rPr>
      <t>千元。</t>
    </r>
    <phoneticPr fontId="4" type="noConversion"/>
  </si>
  <si>
    <r>
      <rPr>
        <sz val="12"/>
        <color indexed="8"/>
        <rFont val="標楷體"/>
        <family val="4"/>
        <charset val="136"/>
      </rPr>
      <t>依國民年金法第</t>
    </r>
    <r>
      <rPr>
        <sz val="12"/>
        <color indexed="8"/>
        <rFont val="Times New Roman"/>
        <family val="1"/>
      </rPr>
      <t>46</t>
    </r>
    <r>
      <rPr>
        <sz val="12"/>
        <color indexed="8"/>
        <rFont val="標楷體"/>
        <family val="4"/>
        <charset val="136"/>
      </rPr>
      <t>條規定，預估</t>
    </r>
    <r>
      <rPr>
        <sz val="12"/>
        <color indexed="8"/>
        <rFont val="Times New Roman"/>
        <family val="1"/>
      </rPr>
      <t>116</t>
    </r>
    <r>
      <rPr>
        <sz val="12"/>
        <color indexed="8"/>
        <rFont val="標楷體"/>
        <family val="4"/>
        <charset val="136"/>
      </rPr>
      <t>年度中央主管機關應負擔之人事及行政管理經費，其中行銷及業務費用</t>
    </r>
    <r>
      <rPr>
        <sz val="12"/>
        <color indexed="8"/>
        <rFont val="Times New Roman"/>
        <family val="1"/>
      </rPr>
      <t>1,397,344</t>
    </r>
    <r>
      <rPr>
        <sz val="12"/>
        <color indexed="8"/>
        <rFont val="標楷體"/>
        <family val="4"/>
        <charset val="136"/>
      </rPr>
      <t>千元，扣除折舊及攤銷後計</t>
    </r>
    <r>
      <rPr>
        <sz val="12"/>
        <color indexed="8"/>
        <rFont val="Times New Roman"/>
        <family val="1"/>
      </rPr>
      <t>154,635</t>
    </r>
    <r>
      <rPr>
        <sz val="12"/>
        <color indexed="8"/>
        <rFont val="標楷體"/>
        <family val="4"/>
        <charset val="136"/>
      </rPr>
      <t>千元，加計增購不動產、廠房及設備</t>
    </r>
    <r>
      <rPr>
        <sz val="12"/>
        <color indexed="8"/>
        <rFont val="Times New Roman"/>
        <family val="1"/>
      </rPr>
      <t>95,267</t>
    </r>
    <r>
      <rPr>
        <sz val="12"/>
        <color indexed="8"/>
        <rFont val="標楷體"/>
        <family val="4"/>
        <charset val="136"/>
      </rPr>
      <t>千元及無形資產</t>
    </r>
    <r>
      <rPr>
        <sz val="12"/>
        <color indexed="8"/>
        <rFont val="Times New Roman"/>
        <family val="1"/>
      </rPr>
      <t>69,017</t>
    </r>
    <r>
      <rPr>
        <sz val="12"/>
        <color indexed="8"/>
        <rFont val="標楷體"/>
        <family val="4"/>
        <charset val="136"/>
      </rPr>
      <t>千元，合共</t>
    </r>
    <r>
      <rPr>
        <sz val="12"/>
        <color indexed="8"/>
        <rFont val="Times New Roman"/>
        <family val="1"/>
      </rPr>
      <t>1,406,993</t>
    </r>
    <r>
      <rPr>
        <sz val="12"/>
        <color indexed="8"/>
        <rFont val="標楷體"/>
        <family val="4"/>
        <charset val="136"/>
      </rPr>
      <t>千元。</t>
    </r>
    <phoneticPr fontId="4" type="noConversion"/>
  </si>
  <si>
    <r>
      <t>（二）中央政府責任準備</t>
    </r>
    <r>
      <rPr>
        <sz val="11.5"/>
        <color indexed="8"/>
        <rFont val="Times New Roman"/>
        <family val="1"/>
      </rPr>
      <t>4,434,097</t>
    </r>
    <r>
      <rPr>
        <sz val="11.5"/>
        <color indexed="8"/>
        <rFont val="標楷體"/>
        <family val="4"/>
        <charset val="136"/>
      </rPr>
      <t>千元，預估</t>
    </r>
    <r>
      <rPr>
        <sz val="11.5"/>
        <color indexed="8"/>
        <rFont val="Times New Roman"/>
        <family val="1"/>
      </rPr>
      <t>116</t>
    </r>
    <r>
      <rPr>
        <sz val="11.5"/>
        <color indexed="8"/>
        <rFont val="標楷體"/>
        <family val="4"/>
        <charset val="136"/>
      </rPr>
      <t>年度收支增減如下：</t>
    </r>
    <phoneticPr fontId="4" type="noConversion"/>
  </si>
  <si>
    <r>
      <rPr>
        <sz val="11.5"/>
        <color indexed="8"/>
        <rFont val="標楷體"/>
        <family val="4"/>
        <charset val="136"/>
      </rPr>
      <t>什項負債</t>
    </r>
    <r>
      <rPr>
        <sz val="11.5"/>
        <color indexed="8"/>
        <rFont val="Times New Roman"/>
        <family val="1"/>
      </rPr>
      <t>116</t>
    </r>
    <r>
      <rPr>
        <sz val="11.5"/>
        <color indexed="8"/>
        <rFont val="標楷體"/>
        <family val="4"/>
        <charset val="136"/>
      </rPr>
      <t>年</t>
    </r>
    <r>
      <rPr>
        <sz val="11.5"/>
        <color indexed="8"/>
        <rFont val="Times New Roman"/>
        <family val="1"/>
      </rPr>
      <t>12</t>
    </r>
    <r>
      <rPr>
        <sz val="11.5"/>
        <color indexed="8"/>
        <rFont val="標楷體"/>
        <family val="4"/>
        <charset val="136"/>
      </rPr>
      <t>月</t>
    </r>
    <r>
      <rPr>
        <sz val="11.5"/>
        <color indexed="8"/>
        <rFont val="Times New Roman"/>
        <family val="1"/>
      </rPr>
      <t>31</t>
    </r>
    <r>
      <rPr>
        <sz val="11.5"/>
        <color indexed="8"/>
        <rFont val="標楷體"/>
        <family val="4"/>
        <charset val="136"/>
      </rPr>
      <t>日預計金額為</t>
    </r>
    <r>
      <rPr>
        <sz val="11.5"/>
        <color indexed="8"/>
        <rFont val="Times New Roman"/>
        <family val="1"/>
      </rPr>
      <t>4,474,013</t>
    </r>
    <r>
      <rPr>
        <sz val="11.5"/>
        <color indexed="8"/>
        <rFont val="標楷體"/>
        <family val="4"/>
        <charset val="136"/>
      </rPr>
      <t>千元，包括：</t>
    </r>
    <r>
      <rPr>
        <sz val="11.5"/>
        <color indexed="8"/>
        <rFont val="Times New Roman"/>
        <family val="1"/>
      </rPr>
      <t xml:space="preserve">
</t>
    </r>
    <phoneticPr fontId="4" type="noConversion"/>
  </si>
  <si>
    <r>
      <rPr>
        <sz val="10"/>
        <color indexed="8"/>
        <rFont val="標楷體"/>
        <family val="4"/>
        <charset val="136"/>
      </rPr>
      <t>註：依行政院</t>
    </r>
    <r>
      <rPr>
        <sz val="10"/>
        <color indexed="8"/>
        <rFont val="Times New Roman"/>
        <family val="1"/>
      </rPr>
      <t>113</t>
    </r>
    <r>
      <rPr>
        <sz val="10"/>
        <color indexed="8"/>
        <rFont val="標楷體"/>
        <family val="4"/>
        <charset val="136"/>
      </rPr>
      <t>年</t>
    </r>
    <r>
      <rPr>
        <sz val="10"/>
        <color indexed="8"/>
        <rFont val="Times New Roman"/>
        <family val="1"/>
      </rPr>
      <t>6</t>
    </r>
    <r>
      <rPr>
        <sz val="10"/>
        <color indexed="8"/>
        <rFont val="標楷體"/>
        <family val="4"/>
        <charset val="136"/>
      </rPr>
      <t>月</t>
    </r>
    <r>
      <rPr>
        <sz val="10"/>
        <color indexed="8"/>
        <rFont val="Times New Roman"/>
        <family val="1"/>
      </rPr>
      <t>27</t>
    </r>
    <r>
      <rPr>
        <sz val="10"/>
        <color indexed="8"/>
        <rFont val="標楷體"/>
        <family val="4"/>
        <charset val="136"/>
      </rPr>
      <t>日院臺勞字第</t>
    </r>
    <r>
      <rPr>
        <sz val="10"/>
        <color indexed="8"/>
        <rFont val="Times New Roman"/>
        <family val="1"/>
      </rPr>
      <t>1131015165</t>
    </r>
    <r>
      <rPr>
        <sz val="10"/>
        <color indexed="8"/>
        <rFont val="標楷體"/>
        <family val="4"/>
        <charset val="136"/>
      </rPr>
      <t>號函核定勞保局數位轉型及永續發展計畫，本計畫總經費為</t>
    </r>
    <r>
      <rPr>
        <sz val="10"/>
        <color indexed="8"/>
        <rFont val="Times New Roman"/>
        <family val="1"/>
      </rPr>
      <t xml:space="preserve">             4,478,172</t>
    </r>
    <r>
      <rPr>
        <sz val="10"/>
        <color indexed="8"/>
        <rFont val="標楷體"/>
        <family val="4"/>
        <charset val="136"/>
      </rPr>
      <t>千元，其中國民年金保險基金負擔基礎環境建置購置</t>
    </r>
    <r>
      <rPr>
        <sz val="10"/>
        <color indexed="8"/>
        <rFont val="Times New Roman"/>
        <family val="1"/>
      </rPr>
      <t>678,746</t>
    </r>
    <r>
      <rPr>
        <sz val="10"/>
        <color indexed="8"/>
        <rFont val="標楷體"/>
        <family val="4"/>
        <charset val="136"/>
      </rPr>
      <t>千元，以前年度已編列</t>
    </r>
    <r>
      <rPr>
        <sz val="10"/>
        <color indexed="8"/>
        <rFont val="Times New Roman"/>
        <family val="1"/>
      </rPr>
      <t>150,438</t>
    </r>
    <r>
      <rPr>
        <sz val="10"/>
        <color indexed="8"/>
        <rFont val="標楷體"/>
        <family val="4"/>
        <charset val="136"/>
      </rPr>
      <t>千元，本年度</t>
    </r>
    <phoneticPr fontId="26" type="noConversion"/>
  </si>
  <si>
    <r>
      <t>註：</t>
    </r>
    <r>
      <rPr>
        <sz val="10"/>
        <color indexed="8"/>
        <rFont val="標楷體"/>
        <family val="4"/>
        <charset val="136"/>
      </rPr>
      <t>續編</t>
    </r>
    <r>
      <rPr>
        <sz val="10"/>
        <color indexed="8"/>
        <rFont val="Times New Roman"/>
        <family val="1"/>
      </rPr>
      <t>91,221</t>
    </r>
    <r>
      <rPr>
        <sz val="10"/>
        <color indexed="8"/>
        <rFont val="標楷體"/>
        <family val="4"/>
        <charset val="136"/>
      </rPr>
      <t>千元，未來尚需經費</t>
    </r>
    <r>
      <rPr>
        <sz val="10"/>
        <color indexed="8"/>
        <rFont val="Times New Roman"/>
        <family val="1"/>
      </rPr>
      <t>437,087</t>
    </r>
    <r>
      <rPr>
        <sz val="10"/>
        <color indexed="8"/>
        <rFont val="標楷體"/>
        <family val="4"/>
        <charset val="136"/>
      </rPr>
      <t>千元。</t>
    </r>
    <phoneticPr fontId="26" type="noConversion"/>
  </si>
  <si>
    <r>
      <rPr>
        <sz val="11"/>
        <color indexed="8"/>
        <rFont val="標楷體"/>
        <family val="4"/>
        <charset val="136"/>
      </rPr>
      <t>依行政院</t>
    </r>
    <r>
      <rPr>
        <sz val="11"/>
        <color indexed="8"/>
        <rFont val="Times New Roman"/>
        <family val="1"/>
      </rPr>
      <t>113</t>
    </r>
    <r>
      <rPr>
        <sz val="11"/>
        <color indexed="8"/>
        <rFont val="標楷體"/>
        <family val="4"/>
        <charset val="136"/>
      </rPr>
      <t>年</t>
    </r>
    <r>
      <rPr>
        <sz val="11"/>
        <color indexed="8"/>
        <rFont val="Times New Roman"/>
        <family val="1"/>
      </rPr>
      <t>6</t>
    </r>
    <r>
      <rPr>
        <sz val="11"/>
        <color indexed="8"/>
        <rFont val="標楷體"/>
        <family val="4"/>
        <charset val="136"/>
      </rPr>
      <t>月</t>
    </r>
    <r>
      <rPr>
        <sz val="11"/>
        <color indexed="8"/>
        <rFont val="Times New Roman"/>
        <family val="1"/>
      </rPr>
      <t>27</t>
    </r>
    <r>
      <rPr>
        <sz val="11"/>
        <color indexed="8"/>
        <rFont val="標楷體"/>
        <family val="4"/>
        <charset val="136"/>
      </rPr>
      <t>日院臺勞字第</t>
    </r>
    <r>
      <rPr>
        <sz val="11"/>
        <color indexed="8"/>
        <rFont val="Times New Roman"/>
        <family val="1"/>
      </rPr>
      <t>1131015165</t>
    </r>
    <r>
      <rPr>
        <sz val="11"/>
        <color indexed="8"/>
        <rFont val="標楷體"/>
        <family val="4"/>
        <charset val="136"/>
      </rPr>
      <t>號函核定勞保局數位轉型及永續發展計畫，本計畫總經費為</t>
    </r>
    <r>
      <rPr>
        <sz val="11"/>
        <color indexed="8"/>
        <rFont val="Times New Roman"/>
        <family val="1"/>
      </rPr>
      <t>4,478,172</t>
    </r>
    <r>
      <rPr>
        <sz val="11"/>
        <color indexed="8"/>
        <rFont val="標楷體"/>
        <family val="4"/>
        <charset val="136"/>
      </rPr>
      <t>千元，其中國民年金保險基金負擔基礎環境建置購置</t>
    </r>
    <r>
      <rPr>
        <sz val="11"/>
        <color indexed="8"/>
        <rFont val="Times New Roman"/>
        <family val="1"/>
      </rPr>
      <t>678,746</t>
    </r>
    <r>
      <rPr>
        <sz val="11"/>
        <color indexed="8"/>
        <rFont val="標楷體"/>
        <family val="4"/>
        <charset val="136"/>
      </rPr>
      <t>千元，以前年度已編列</t>
    </r>
    <r>
      <rPr>
        <sz val="11"/>
        <color indexed="8"/>
        <rFont val="Times New Roman"/>
        <family val="1"/>
      </rPr>
      <t>150,438</t>
    </r>
    <r>
      <rPr>
        <sz val="11"/>
        <color indexed="8"/>
        <rFont val="標楷體"/>
        <family val="4"/>
        <charset val="136"/>
      </rPr>
      <t>千元，本年度續編</t>
    </r>
    <r>
      <rPr>
        <sz val="11"/>
        <color indexed="8"/>
        <rFont val="Times New Roman"/>
        <family val="1"/>
      </rPr>
      <t>91,221</t>
    </r>
    <r>
      <rPr>
        <sz val="11"/>
        <color indexed="8"/>
        <rFont val="標楷體"/>
        <family val="4"/>
        <charset val="136"/>
      </rPr>
      <t>千元，未來尚需經費</t>
    </r>
    <r>
      <rPr>
        <sz val="11"/>
        <color indexed="8"/>
        <rFont val="Times New Roman"/>
        <family val="1"/>
      </rPr>
      <t>437,087</t>
    </r>
    <r>
      <rPr>
        <sz val="11"/>
        <color indexed="8"/>
        <rFont val="標楷體"/>
        <family val="4"/>
        <charset val="136"/>
      </rPr>
      <t>千元。</t>
    </r>
    <phoneticPr fontId="26" type="noConversion"/>
  </si>
  <si>
    <t>表－考察、視察、訪問</t>
    <phoneticPr fontId="4" type="noConversion"/>
  </si>
  <si>
    <r>
      <rPr>
        <sz val="11"/>
        <rFont val="標楷體"/>
        <family val="4"/>
        <charset val="136"/>
      </rPr>
      <t>現金股利收入</t>
    </r>
    <r>
      <rPr>
        <sz val="11"/>
        <rFont val="Times New Roman"/>
        <family val="1"/>
      </rPr>
      <t>11,096,983</t>
    </r>
    <r>
      <rPr>
        <sz val="11"/>
        <rFont val="標楷體"/>
        <family val="4"/>
        <charset val="136"/>
      </rPr>
      <t>千元。</t>
    </r>
    <phoneticPr fontId="4" type="noConversion"/>
  </si>
  <si>
    <r>
      <rPr>
        <sz val="11"/>
        <rFont val="標楷體"/>
        <family val="4"/>
        <charset val="136"/>
      </rPr>
      <t>票券及債券利息收入、融資業務收入、存款利息收入及遲繳保費利息等</t>
    </r>
    <r>
      <rPr>
        <sz val="11"/>
        <rFont val="Times New Roman"/>
        <family val="1"/>
      </rPr>
      <t>6,954,190</t>
    </r>
    <r>
      <rPr>
        <sz val="11"/>
        <rFont val="標楷體"/>
        <family val="4"/>
        <charset val="136"/>
      </rPr>
      <t>千元。</t>
    </r>
    <phoneticPr fontId="4" type="noConversion"/>
  </si>
  <si>
    <r>
      <rPr>
        <sz val="11"/>
        <rFont val="標楷體"/>
        <family val="4"/>
        <charset val="136"/>
      </rPr>
      <t>提存呆帳</t>
    </r>
    <r>
      <rPr>
        <sz val="11"/>
        <rFont val="Times New Roman"/>
        <family val="1"/>
      </rPr>
      <t>12,737,827</t>
    </r>
    <r>
      <rPr>
        <sz val="11"/>
        <rFont val="標楷體"/>
        <family val="4"/>
        <charset val="136"/>
      </rPr>
      <t>千元。</t>
    </r>
    <phoneticPr fontId="4" type="noConversion"/>
  </si>
  <si>
    <r>
      <rPr>
        <sz val="11"/>
        <rFont val="標楷體"/>
        <family val="4"/>
        <charset val="136"/>
      </rPr>
      <t>提存安全準備</t>
    </r>
    <r>
      <rPr>
        <sz val="11"/>
        <rFont val="Times New Roman"/>
        <family val="1"/>
      </rPr>
      <t>40,065,820</t>
    </r>
    <r>
      <rPr>
        <sz val="11"/>
        <rFont val="標楷體"/>
        <family val="4"/>
        <charset val="136"/>
      </rPr>
      <t>千元。</t>
    </r>
    <phoneticPr fontId="4" type="noConversion"/>
  </si>
  <si>
    <r>
      <rPr>
        <sz val="11"/>
        <rFont val="標楷體"/>
        <family val="4"/>
        <charset val="136"/>
      </rPr>
      <t>責任準備提列呆帳</t>
    </r>
    <r>
      <rPr>
        <sz val="11"/>
        <rFont val="Times New Roman"/>
        <family val="1"/>
      </rPr>
      <t>(</t>
    </r>
    <r>
      <rPr>
        <sz val="11"/>
        <rFont val="標楷體"/>
        <family val="4"/>
        <charset val="136"/>
      </rPr>
      <t>年金差額</t>
    </r>
    <r>
      <rPr>
        <sz val="11"/>
        <rFont val="Times New Roman"/>
        <family val="1"/>
      </rPr>
      <t>)9</t>
    </r>
    <r>
      <rPr>
        <sz val="11"/>
        <rFont val="標楷體"/>
        <family val="4"/>
        <charset val="136"/>
      </rPr>
      <t>千元、提列折舊</t>
    </r>
    <r>
      <rPr>
        <sz val="11"/>
        <rFont val="Times New Roman"/>
        <family val="1"/>
      </rPr>
      <t>98,551</t>
    </r>
    <r>
      <rPr>
        <sz val="11"/>
        <rFont val="標楷體"/>
        <family val="4"/>
        <charset val="136"/>
      </rPr>
      <t>千元及攤銷無形資產</t>
    </r>
    <r>
      <rPr>
        <sz val="11"/>
        <rFont val="Times New Roman"/>
        <family val="1"/>
      </rPr>
      <t>56,084</t>
    </r>
    <r>
      <rPr>
        <sz val="11"/>
        <rFont val="標楷體"/>
        <family val="4"/>
        <charset val="136"/>
      </rPr>
      <t>千元，爰同額增加其他補助收入</t>
    </r>
    <r>
      <rPr>
        <sz val="11"/>
        <rFont val="Times New Roman"/>
        <family val="1"/>
      </rPr>
      <t>154,644</t>
    </r>
    <r>
      <rPr>
        <sz val="11"/>
        <rFont val="標楷體"/>
        <family val="4"/>
        <charset val="136"/>
      </rPr>
      <t>千元。</t>
    </r>
    <r>
      <rPr>
        <sz val="11"/>
        <rFont val="Times New Roman"/>
        <family val="1"/>
      </rPr>
      <t xml:space="preserve"> </t>
    </r>
    <phoneticPr fontId="4" type="noConversion"/>
  </si>
  <si>
    <r>
      <rPr>
        <sz val="11"/>
        <color indexed="8"/>
        <rFont val="標楷體"/>
        <family val="4"/>
        <charset val="136"/>
      </rPr>
      <t>流動資產淨增</t>
    </r>
    <r>
      <rPr>
        <sz val="11"/>
        <color indexed="8"/>
        <rFont val="Times New Roman"/>
        <family val="1"/>
      </rPr>
      <t>49,063,419</t>
    </r>
    <r>
      <rPr>
        <sz val="11"/>
        <color indexed="8"/>
        <rFont val="標楷體"/>
        <family val="4"/>
        <charset val="136"/>
      </rPr>
      <t>千元。</t>
    </r>
    <phoneticPr fontId="4" type="noConversion"/>
  </si>
  <si>
    <r>
      <rPr>
        <sz val="11"/>
        <color indexed="8"/>
        <rFont val="標楷體"/>
        <family val="4"/>
        <charset val="136"/>
      </rPr>
      <t>流動負債淨增</t>
    </r>
    <r>
      <rPr>
        <sz val="11"/>
        <color indexed="8"/>
        <rFont val="Times New Roman"/>
        <family val="1"/>
      </rPr>
      <t>183,025</t>
    </r>
    <r>
      <rPr>
        <sz val="11"/>
        <color indexed="8"/>
        <rFont val="標楷體"/>
        <family val="4"/>
        <charset val="136"/>
      </rPr>
      <t>千元。</t>
    </r>
    <phoneticPr fontId="4" type="noConversion"/>
  </si>
  <si>
    <r>
      <rPr>
        <sz val="11"/>
        <rFont val="標楷體"/>
        <family val="4"/>
        <charset val="136"/>
      </rPr>
      <t>遲繳保費利息淨收現</t>
    </r>
    <r>
      <rPr>
        <sz val="11"/>
        <rFont val="Times New Roman"/>
        <family val="1"/>
      </rPr>
      <t>450,709</t>
    </r>
    <r>
      <rPr>
        <sz val="11"/>
        <rFont val="標楷體"/>
        <family val="4"/>
        <charset val="136"/>
      </rPr>
      <t>千元。</t>
    </r>
    <phoneticPr fontId="4" type="noConversion"/>
  </si>
  <si>
    <r>
      <rPr>
        <sz val="11"/>
        <rFont val="標楷體"/>
        <family val="4"/>
        <charset val="136"/>
      </rPr>
      <t>減少短期貸款</t>
    </r>
    <r>
      <rPr>
        <sz val="11"/>
        <rFont val="Times New Roman"/>
        <family val="1"/>
      </rPr>
      <t>1,704,529</t>
    </r>
    <r>
      <rPr>
        <sz val="11"/>
        <rFont val="標楷體"/>
        <family val="4"/>
        <charset val="136"/>
      </rPr>
      <t>千元。</t>
    </r>
    <phoneticPr fontId="4" type="noConversion"/>
  </si>
  <si>
    <r>
      <rPr>
        <sz val="11"/>
        <rFont val="標楷體"/>
        <family val="4"/>
        <charset val="136"/>
      </rPr>
      <t>票券及債券利息收入、融資業務收入、存款利息收入等淨收現</t>
    </r>
    <r>
      <rPr>
        <sz val="11"/>
        <rFont val="Times New Roman"/>
        <family val="1"/>
      </rPr>
      <t>6,440,712</t>
    </r>
    <r>
      <rPr>
        <sz val="11"/>
        <rFont val="標楷體"/>
        <family val="4"/>
        <charset val="136"/>
      </rPr>
      <t>千元。</t>
    </r>
    <phoneticPr fontId="4" type="noConversion"/>
  </si>
  <si>
    <r>
      <rPr>
        <sz val="11"/>
        <rFont val="標楷體"/>
        <family val="4"/>
        <charset val="136"/>
      </rPr>
      <t>增加流動金融資產</t>
    </r>
    <r>
      <rPr>
        <sz val="11"/>
        <rFont val="Times New Roman"/>
        <family val="1"/>
      </rPr>
      <t>1,368,636</t>
    </r>
    <r>
      <rPr>
        <sz val="11"/>
        <rFont val="標楷體"/>
        <family val="4"/>
        <charset val="136"/>
      </rPr>
      <t>千元。</t>
    </r>
    <phoneticPr fontId="4" type="noConversion"/>
  </si>
  <si>
    <r>
      <rPr>
        <sz val="11"/>
        <rFont val="標楷體"/>
        <family val="4"/>
        <charset val="136"/>
      </rPr>
      <t>增加投資</t>
    </r>
    <r>
      <rPr>
        <sz val="11"/>
        <rFont val="Times New Roman"/>
        <family val="1"/>
      </rPr>
      <t>-</t>
    </r>
    <r>
      <rPr>
        <sz val="11"/>
        <rFont val="標楷體"/>
        <family val="4"/>
        <charset val="136"/>
      </rPr>
      <t>非流動金融資產</t>
    </r>
    <r>
      <rPr>
        <sz val="11"/>
        <rFont val="Times New Roman"/>
        <family val="1"/>
      </rPr>
      <t>4,911,916</t>
    </r>
    <r>
      <rPr>
        <sz val="11"/>
        <rFont val="標楷體"/>
        <family val="4"/>
        <charset val="136"/>
      </rPr>
      <t>千元。</t>
    </r>
    <phoneticPr fontId="4" type="noConversion"/>
  </si>
  <si>
    <r>
      <rPr>
        <sz val="11"/>
        <color indexed="8"/>
        <rFont val="標楷體"/>
        <family val="4"/>
        <charset val="136"/>
      </rPr>
      <t>增加不動產、廠房及設備</t>
    </r>
    <r>
      <rPr>
        <sz val="11"/>
        <color indexed="8"/>
        <rFont val="Times New Roman"/>
        <family val="1"/>
      </rPr>
      <t>95,267</t>
    </r>
    <r>
      <rPr>
        <sz val="11"/>
        <color indexed="8"/>
        <rFont val="標楷體"/>
        <family val="4"/>
        <charset val="136"/>
      </rPr>
      <t>千元。</t>
    </r>
    <phoneticPr fontId="4" type="noConversion"/>
  </si>
  <si>
    <r>
      <rPr>
        <sz val="11"/>
        <color indexed="8"/>
        <rFont val="標楷體"/>
        <family val="4"/>
        <charset val="136"/>
      </rPr>
      <t>增加無形資產</t>
    </r>
    <r>
      <rPr>
        <sz val="11"/>
        <color indexed="8"/>
        <rFont val="Times New Roman"/>
        <family val="1"/>
      </rPr>
      <t>69,017</t>
    </r>
    <r>
      <rPr>
        <sz val="11"/>
        <color indexed="8"/>
        <rFont val="標楷體"/>
        <family val="4"/>
        <charset val="136"/>
      </rPr>
      <t>千元。</t>
    </r>
    <phoneticPr fontId="4" type="noConversion"/>
  </si>
  <si>
    <r>
      <rPr>
        <sz val="11"/>
        <rFont val="標楷體"/>
        <family val="4"/>
        <charset val="136"/>
      </rPr>
      <t>增加其他負債</t>
    </r>
    <r>
      <rPr>
        <sz val="11"/>
        <rFont val="Times New Roman"/>
        <family val="1"/>
      </rPr>
      <t>87,961,572</t>
    </r>
    <r>
      <rPr>
        <sz val="11"/>
        <rFont val="標楷體"/>
        <family val="4"/>
        <charset val="136"/>
      </rPr>
      <t>千元，主要係中央政府責任準備之公益彩券盈餘等收入。</t>
    </r>
    <phoneticPr fontId="4" type="noConversion"/>
  </si>
  <si>
    <r>
      <rPr>
        <sz val="11"/>
        <rFont val="標楷體"/>
        <family val="4"/>
        <charset val="136"/>
      </rPr>
      <t>增加應付代收款</t>
    </r>
    <r>
      <rPr>
        <sz val="11"/>
        <rFont val="Times New Roman"/>
        <family val="1"/>
      </rPr>
      <t>21,586,879</t>
    </r>
    <r>
      <rPr>
        <sz val="11"/>
        <rFont val="標楷體"/>
        <family val="4"/>
        <charset val="136"/>
      </rPr>
      <t>千元，主要係代收老年及身心障礙基本保證年金、原住民給付。</t>
    </r>
    <phoneticPr fontId="4" type="noConversion"/>
  </si>
  <si>
    <r>
      <rPr>
        <sz val="11"/>
        <rFont val="標楷體"/>
        <family val="4"/>
        <charset val="136"/>
      </rPr>
      <t>減少其他負債</t>
    </r>
    <r>
      <rPr>
        <sz val="11"/>
        <rFont val="Times New Roman"/>
        <family val="1"/>
      </rPr>
      <t>83,363,191</t>
    </r>
    <r>
      <rPr>
        <sz val="11"/>
        <rFont val="標楷體"/>
        <family val="4"/>
        <charset val="136"/>
      </rPr>
      <t>千元，主要係中央政府責任準備應負擔之保險費、年金差額、人事及行政管理經費等支出。</t>
    </r>
    <phoneticPr fontId="4" type="noConversion"/>
  </si>
  <si>
    <r>
      <rPr>
        <sz val="11"/>
        <color indexed="8"/>
        <rFont val="標楷體"/>
        <family val="4"/>
        <charset val="136"/>
      </rPr>
      <t>減少應付代收款</t>
    </r>
    <r>
      <rPr>
        <sz val="11"/>
        <color indexed="8"/>
        <rFont val="Times New Roman"/>
        <family val="1"/>
      </rPr>
      <t>21,586,879</t>
    </r>
    <r>
      <rPr>
        <sz val="11"/>
        <color indexed="8"/>
        <rFont val="標楷體"/>
        <family val="4"/>
        <charset val="136"/>
      </rPr>
      <t>千元，主要係代付老年及身心障礙基本保證年金、原住民給付等。</t>
    </r>
    <phoneticPr fontId="4" type="noConversion"/>
  </si>
  <si>
    <r>
      <rPr>
        <sz val="11"/>
        <rFont val="標楷體"/>
        <family val="4"/>
        <charset val="136"/>
      </rPr>
      <t>補充說明：不影響現金流量之籌資活動係增加資本公積</t>
    </r>
    <r>
      <rPr>
        <sz val="11"/>
        <rFont val="Times New Roman"/>
        <family val="1"/>
      </rPr>
      <t>9,649</t>
    </r>
    <r>
      <rPr>
        <sz val="11"/>
        <rFont val="標楷體"/>
        <family val="4"/>
        <charset val="136"/>
      </rPr>
      <t>千元，包括增加購置不動產、廠房及設備暨</t>
    </r>
    <phoneticPr fontId="4" type="noConversion"/>
  </si>
  <si>
    <r>
      <rPr>
        <sz val="11"/>
        <color indexed="9"/>
        <rFont val="標楷體"/>
        <family val="4"/>
        <charset val="136"/>
      </rPr>
      <t>補充說明：</t>
    </r>
    <r>
      <rPr>
        <sz val="11"/>
        <color indexed="8"/>
        <rFont val="標楷體"/>
        <family val="4"/>
        <charset val="136"/>
      </rPr>
      <t>無形</t>
    </r>
    <r>
      <rPr>
        <sz val="11"/>
        <rFont val="標楷體"/>
        <family val="4"/>
        <charset val="136"/>
      </rPr>
      <t>資產</t>
    </r>
    <r>
      <rPr>
        <sz val="11"/>
        <rFont val="Times New Roman"/>
        <family val="1"/>
      </rPr>
      <t>164,284</t>
    </r>
    <r>
      <rPr>
        <sz val="11"/>
        <rFont val="標楷體"/>
        <family val="4"/>
        <charset val="136"/>
      </rPr>
      <t>千元，及折減提列折舊、攤銷費用</t>
    </r>
    <r>
      <rPr>
        <sz val="11"/>
        <rFont val="Times New Roman"/>
        <family val="1"/>
      </rPr>
      <t>154,635</t>
    </r>
    <r>
      <rPr>
        <sz val="11"/>
        <rFont val="標楷體"/>
        <family val="4"/>
        <charset val="136"/>
      </rPr>
      <t>千元。</t>
    </r>
    <phoneticPr fontId="4" type="noConversion"/>
  </si>
  <si>
    <r>
      <rPr>
        <sz val="12"/>
        <rFont val="標楷體"/>
        <family val="4"/>
        <charset val="136"/>
      </rPr>
      <t>主要係國民年金保險基金投資運用之委託經營經理費、國外投資保管費及票券帳戶維護費等，計</t>
    </r>
    <r>
      <rPr>
        <sz val="12"/>
        <rFont val="Times New Roman"/>
        <family val="1"/>
      </rPr>
      <t>701,344</t>
    </r>
    <r>
      <rPr>
        <sz val="12"/>
        <rFont val="標楷體"/>
        <family val="4"/>
        <charset val="136"/>
      </rPr>
      <t>千元。其中委託調查研究費編列</t>
    </r>
    <r>
      <rPr>
        <sz val="12"/>
        <rFont val="Times New Roman"/>
        <family val="1"/>
      </rPr>
      <t>3,647</t>
    </r>
    <r>
      <rPr>
        <sz val="12"/>
        <rFont val="標楷體"/>
        <family val="4"/>
        <charset val="136"/>
      </rPr>
      <t>千元，係依據國民年金保險基金委託經營辦法第</t>
    </r>
    <r>
      <rPr>
        <sz val="12"/>
        <rFont val="Times New Roman"/>
        <family val="1"/>
      </rPr>
      <t>5</t>
    </r>
    <r>
      <rPr>
        <sz val="12"/>
        <rFont val="標楷體"/>
        <family val="4"/>
        <charset val="136"/>
      </rPr>
      <t xml:space="preserve">條規定，委託專業投資顧問公司協助辦理國外委託經營受託機構之遴選、績效評定及考核管理，包括：
</t>
    </r>
    <r>
      <rPr>
        <sz val="12"/>
        <rFont val="Times New Roman"/>
        <family val="1"/>
      </rPr>
      <t xml:space="preserve">1. </t>
    </r>
    <r>
      <rPr>
        <sz val="12"/>
        <rFont val="標楷體"/>
        <family val="4"/>
        <charset val="136"/>
      </rPr>
      <t>國外委託監管顧問案</t>
    </r>
    <r>
      <rPr>
        <sz val="12"/>
        <rFont val="Times New Roman"/>
        <family val="1"/>
      </rPr>
      <t>2,697</t>
    </r>
    <r>
      <rPr>
        <sz val="12"/>
        <rFont val="標楷體"/>
        <family val="4"/>
        <charset val="136"/>
      </rPr>
      <t xml:space="preserve">千元。
</t>
    </r>
    <r>
      <rPr>
        <sz val="12"/>
        <rFont val="Times New Roman"/>
        <family val="1"/>
      </rPr>
      <t xml:space="preserve">2. </t>
    </r>
    <r>
      <rPr>
        <sz val="12"/>
        <rFont val="標楷體"/>
        <family val="4"/>
        <charset val="136"/>
      </rPr>
      <t>國外委託遴選顧問案</t>
    </r>
    <r>
      <rPr>
        <sz val="12"/>
        <rFont val="Times New Roman"/>
        <family val="1"/>
      </rPr>
      <t>950</t>
    </r>
    <r>
      <rPr>
        <sz val="12"/>
        <rFont val="標楷體"/>
        <family val="4"/>
        <charset val="136"/>
      </rPr>
      <t>千元。</t>
    </r>
    <phoneticPr fontId="4" type="noConversion"/>
  </si>
  <si>
    <r>
      <rPr>
        <sz val="11"/>
        <rFont val="標楷體"/>
        <family val="4"/>
        <charset val="136"/>
      </rPr>
      <t>註：依行政院</t>
    </r>
    <r>
      <rPr>
        <sz val="11"/>
        <rFont val="Times New Roman"/>
        <family val="1"/>
      </rPr>
      <t>113</t>
    </r>
    <r>
      <rPr>
        <sz val="11"/>
        <rFont val="標楷體"/>
        <family val="4"/>
        <charset val="136"/>
      </rPr>
      <t>年</t>
    </r>
    <r>
      <rPr>
        <sz val="11"/>
        <rFont val="Times New Roman"/>
        <family val="1"/>
      </rPr>
      <t>6</t>
    </r>
    <r>
      <rPr>
        <sz val="11"/>
        <rFont val="標楷體"/>
        <family val="4"/>
        <charset val="136"/>
      </rPr>
      <t>月</t>
    </r>
    <r>
      <rPr>
        <sz val="11"/>
        <rFont val="Times New Roman"/>
        <family val="1"/>
      </rPr>
      <t>27</t>
    </r>
    <r>
      <rPr>
        <sz val="11"/>
        <rFont val="標楷體"/>
        <family val="4"/>
        <charset val="136"/>
      </rPr>
      <t>日院臺勞字第</t>
    </r>
    <r>
      <rPr>
        <sz val="11"/>
        <rFont val="Times New Roman"/>
        <family val="1"/>
      </rPr>
      <t>1131015165</t>
    </r>
    <r>
      <rPr>
        <sz val="11"/>
        <rFont val="標楷體"/>
        <family val="4"/>
        <charset val="136"/>
      </rPr>
      <t>號函核定勞保局數位轉型及永續發展計畫，本計畫總經</t>
    </r>
    <r>
      <rPr>
        <sz val="11"/>
        <rFont val="Times New Roman"/>
        <family val="1"/>
      </rPr>
      <t xml:space="preserve">
</t>
    </r>
    <r>
      <rPr>
        <sz val="11"/>
        <color indexed="9"/>
        <rFont val="標楷體"/>
        <family val="4"/>
        <charset val="136"/>
      </rPr>
      <t>註：</t>
    </r>
    <r>
      <rPr>
        <sz val="11"/>
        <color indexed="8"/>
        <rFont val="標楷體"/>
        <family val="4"/>
        <charset val="136"/>
      </rPr>
      <t>費</t>
    </r>
    <r>
      <rPr>
        <sz val="11"/>
        <rFont val="標楷體"/>
        <family val="4"/>
        <charset val="136"/>
      </rPr>
      <t>為</t>
    </r>
    <r>
      <rPr>
        <sz val="11"/>
        <rFont val="Times New Roman"/>
        <family val="1"/>
      </rPr>
      <t>4,478,172</t>
    </r>
    <r>
      <rPr>
        <sz val="11"/>
        <rFont val="標楷體"/>
        <family val="4"/>
        <charset val="136"/>
      </rPr>
      <t>千元，其中國民年金保險基金負擔無形資產</t>
    </r>
    <r>
      <rPr>
        <sz val="11"/>
        <rFont val="Times New Roman"/>
        <family val="1"/>
      </rPr>
      <t>109,523</t>
    </r>
    <r>
      <rPr>
        <sz val="11"/>
        <rFont val="標楷體"/>
        <family val="4"/>
        <charset val="136"/>
      </rPr>
      <t>千元，以前年度已編列</t>
    </r>
    <r>
      <rPr>
        <sz val="11"/>
        <rFont val="Times New Roman"/>
        <family val="1"/>
      </rPr>
      <t>8,116</t>
    </r>
    <r>
      <rPr>
        <sz val="11"/>
        <rFont val="標楷體"/>
        <family val="4"/>
        <charset val="136"/>
      </rPr>
      <t>千元，本</t>
    </r>
    <r>
      <rPr>
        <sz val="11"/>
        <rFont val="Times New Roman"/>
        <family val="4"/>
      </rPr>
      <t xml:space="preserve">
</t>
    </r>
    <r>
      <rPr>
        <sz val="11"/>
        <color indexed="9"/>
        <rFont val="標楷體"/>
        <family val="4"/>
        <charset val="136"/>
      </rPr>
      <t>註：</t>
    </r>
    <r>
      <rPr>
        <sz val="11"/>
        <color indexed="8"/>
        <rFont val="標楷體"/>
        <family val="4"/>
        <charset val="136"/>
      </rPr>
      <t>年度續編</t>
    </r>
    <r>
      <rPr>
        <sz val="11"/>
        <color indexed="8"/>
        <rFont val="Times New Roman"/>
        <family val="1"/>
      </rPr>
      <t>66,623</t>
    </r>
    <r>
      <rPr>
        <sz val="11"/>
        <color indexed="8"/>
        <rFont val="標楷體"/>
        <family val="4"/>
        <charset val="136"/>
      </rPr>
      <t>千元，未來尚需經費</t>
    </r>
    <r>
      <rPr>
        <sz val="11"/>
        <rFont val="Times New Roman"/>
        <family val="1"/>
      </rPr>
      <t>34,784</t>
    </r>
    <r>
      <rPr>
        <sz val="11"/>
        <rFont val="標楷體"/>
        <family val="4"/>
        <charset val="136"/>
      </rPr>
      <t>千元。</t>
    </r>
    <phoneticPr fontId="4" type="noConversion"/>
  </si>
  <si>
    <r>
      <rPr>
        <sz val="11"/>
        <color indexed="8"/>
        <rFont val="標楷體"/>
        <family val="4"/>
        <charset val="136"/>
      </rPr>
      <t>數位轉型及永續發展計畫之應用系統移轉與重新</t>
    </r>
    <r>
      <rPr>
        <sz val="11"/>
        <rFont val="標楷體"/>
        <family val="4"/>
        <charset val="136"/>
      </rPr>
      <t>開發費</t>
    </r>
    <r>
      <rPr>
        <sz val="11"/>
        <color indexed="8"/>
        <rFont val="標楷體"/>
        <family val="4"/>
        <charset val="136"/>
      </rPr>
      <t>用</t>
    </r>
    <r>
      <rPr>
        <sz val="11"/>
        <color indexed="8"/>
        <rFont val="Times New Roman"/>
        <family val="1"/>
      </rPr>
      <t>66,623</t>
    </r>
    <r>
      <rPr>
        <sz val="11"/>
        <color indexed="8"/>
        <rFont val="標楷體"/>
        <family val="4"/>
        <charset val="136"/>
      </rPr>
      <t>千元。</t>
    </r>
    <r>
      <rPr>
        <sz val="11"/>
        <color indexed="8"/>
        <rFont val="Times New Roman"/>
        <family val="1"/>
      </rPr>
      <t xml:space="preserve">
</t>
    </r>
    <r>
      <rPr>
        <sz val="11"/>
        <rFont val="標楷體"/>
        <family val="4"/>
        <charset val="136"/>
      </rPr>
      <t>勞動部勞工保險局全球資訊網功能增修等費用</t>
    </r>
    <r>
      <rPr>
        <sz val="11"/>
        <color indexed="8"/>
        <rFont val="Times New Roman"/>
        <family val="1"/>
      </rPr>
      <t>730</t>
    </r>
    <r>
      <rPr>
        <sz val="11"/>
        <color indexed="8"/>
        <rFont val="標楷體"/>
        <family val="4"/>
        <charset val="136"/>
      </rPr>
      <t>千元。</t>
    </r>
    <phoneticPr fontId="26" type="noConversion"/>
  </si>
  <si>
    <r>
      <t>係以平均每月新增</t>
    </r>
    <r>
      <rPr>
        <sz val="11"/>
        <color indexed="8"/>
        <rFont val="Times New Roman"/>
        <family val="1"/>
      </rPr>
      <t>4,098</t>
    </r>
    <r>
      <rPr>
        <sz val="11"/>
        <color indexed="8"/>
        <rFont val="標楷體"/>
        <family val="4"/>
        <charset val="136"/>
      </rPr>
      <t>件所核算金額再加計累滾金額。</t>
    </r>
    <phoneticPr fontId="4" type="noConversion"/>
  </si>
  <si>
    <t>業務成本與費用-業務費用</t>
    <phoneticPr fontId="4" type="noConversion"/>
  </si>
  <si>
    <r>
      <rPr>
        <sz val="11.5"/>
        <rFont val="標楷體"/>
        <family val="4"/>
        <charset val="136"/>
      </rPr>
      <t>中央政府責任準備</t>
    </r>
    <r>
      <rPr>
        <sz val="11.5"/>
        <rFont val="Times New Roman"/>
        <family val="1"/>
      </rPr>
      <t>116</t>
    </r>
    <r>
      <rPr>
        <sz val="11.5"/>
        <rFont val="標楷體"/>
        <family val="4"/>
        <charset val="136"/>
      </rPr>
      <t>年度向國保基金短期週轉產生之利息費用。</t>
    </r>
    <phoneticPr fontId="4" type="noConversion"/>
  </si>
  <si>
    <r>
      <rPr>
        <sz val="12"/>
        <rFont val="Times New Roman"/>
        <family val="1"/>
      </rPr>
      <t>5</t>
    </r>
    <r>
      <rPr>
        <sz val="12"/>
        <rFont val="標楷體"/>
        <family val="4"/>
        <charset val="136"/>
      </rPr>
      <t>人座小客貨兩用車</t>
    </r>
    <phoneticPr fontId="26" type="noConversion"/>
  </si>
  <si>
    <r>
      <rPr>
        <sz val="12"/>
        <color indexed="8"/>
        <rFont val="標楷體"/>
        <family val="4"/>
        <charset val="136"/>
      </rPr>
      <t>體育活動費</t>
    </r>
    <r>
      <rPr>
        <sz val="12"/>
        <color rgb="FF000000"/>
        <rFont val="標楷體"/>
        <family val="4"/>
        <charset val="136"/>
      </rPr>
      <t>，編列</t>
    </r>
    <r>
      <rPr>
        <sz val="12"/>
        <color indexed="8"/>
        <rFont val="Times New Roman"/>
        <family val="1"/>
      </rPr>
      <t>828</t>
    </r>
    <r>
      <rPr>
        <sz val="12"/>
        <color indexed="8"/>
        <rFont val="標楷體"/>
        <family val="4"/>
        <charset val="136"/>
      </rPr>
      <t>千元。</t>
    </r>
    <phoneticPr fontId="4" type="noConversion"/>
  </si>
  <si>
    <r>
      <t>116</t>
    </r>
    <r>
      <rPr>
        <sz val="12"/>
        <color indexed="8"/>
        <rFont val="標楷體"/>
        <family val="4"/>
        <charset val="136"/>
      </rPr>
      <t>年國民年金保險費率精算及財務評估案：為延續性計畫，總經費</t>
    </r>
    <r>
      <rPr>
        <sz val="12"/>
        <color indexed="8"/>
        <rFont val="Times New Roman"/>
        <family val="1"/>
      </rPr>
      <t>2,600</t>
    </r>
    <r>
      <rPr>
        <sz val="12"/>
        <color indexed="8"/>
        <rFont val="標楷體"/>
        <family val="4"/>
        <charset val="136"/>
      </rPr>
      <t>千元，期程為</t>
    </r>
    <r>
      <rPr>
        <sz val="12"/>
        <color indexed="8"/>
        <rFont val="Times New Roman"/>
        <family val="1"/>
      </rPr>
      <t>116</t>
    </r>
    <r>
      <rPr>
        <sz val="12"/>
        <color indexed="8"/>
        <rFont val="標楷體"/>
        <family val="4"/>
        <charset val="136"/>
      </rPr>
      <t>年至</t>
    </r>
    <r>
      <rPr>
        <sz val="12"/>
        <color indexed="8"/>
        <rFont val="Times New Roman"/>
        <family val="1"/>
      </rPr>
      <t>119</t>
    </r>
    <r>
      <rPr>
        <sz val="12"/>
        <color indexed="8"/>
        <rFont val="標楷體"/>
        <family val="4"/>
        <charset val="136"/>
      </rPr>
      <t>年，</t>
    </r>
    <r>
      <rPr>
        <sz val="12"/>
        <color rgb="FF000000"/>
        <rFont val="標楷體"/>
        <family val="4"/>
        <charset val="136"/>
      </rPr>
      <t>本</t>
    </r>
    <r>
      <rPr>
        <sz val="12"/>
        <color indexed="8"/>
        <rFont val="標楷體"/>
        <family val="4"/>
        <charset val="136"/>
      </rPr>
      <t>年度編列</t>
    </r>
    <r>
      <rPr>
        <sz val="12"/>
        <color indexed="8"/>
        <rFont val="Times New Roman"/>
        <family val="1"/>
      </rPr>
      <t>520</t>
    </r>
    <r>
      <rPr>
        <sz val="12"/>
        <color indexed="8"/>
        <rFont val="標楷體"/>
        <family val="4"/>
        <charset val="136"/>
      </rPr>
      <t>千元，以後年度預計編列</t>
    </r>
    <r>
      <rPr>
        <sz val="12"/>
        <color indexed="8"/>
        <rFont val="Times New Roman"/>
        <family val="1"/>
      </rPr>
      <t>2,080</t>
    </r>
    <r>
      <rPr>
        <sz val="12"/>
        <color indexed="8"/>
        <rFont val="標楷體"/>
        <family val="4"/>
        <charset val="136"/>
      </rPr>
      <t>千元。</t>
    </r>
    <phoneticPr fontId="4" type="noConversion"/>
  </si>
  <si>
    <r>
      <rPr>
        <sz val="12"/>
        <color indexed="8"/>
        <rFont val="標楷體"/>
        <family val="4"/>
        <charset val="136"/>
      </rPr>
      <t>因業務需要向其他機關調閱資料等繳納之行政規費，及公務車輛按規定繳納之</t>
    </r>
    <r>
      <rPr>
        <sz val="12"/>
        <color rgb="FF000000"/>
        <rFont val="標楷體"/>
        <family val="4"/>
        <charset val="136"/>
      </rPr>
      <t>公路使用養護安全管理費</t>
    </r>
    <r>
      <rPr>
        <sz val="12"/>
        <color indexed="8"/>
        <rFont val="標楷體"/>
        <family val="4"/>
        <charset val="136"/>
      </rPr>
      <t>，編列</t>
    </r>
    <r>
      <rPr>
        <sz val="12"/>
        <color indexed="8"/>
        <rFont val="Times New Roman"/>
        <family val="1"/>
      </rPr>
      <t>56</t>
    </r>
    <r>
      <rPr>
        <sz val="12"/>
        <color indexed="8"/>
        <rFont val="標楷體"/>
        <family val="4"/>
        <charset val="136"/>
      </rPr>
      <t>千元</t>
    </r>
    <r>
      <rPr>
        <sz val="12"/>
        <color indexed="8"/>
        <rFont val="Times New Roman"/>
        <family val="1"/>
      </rPr>
      <t>(</t>
    </r>
    <r>
      <rPr>
        <sz val="12"/>
        <color indexed="8"/>
        <rFont val="標楷體"/>
        <family val="4"/>
        <charset val="136"/>
      </rPr>
      <t>勞保局</t>
    </r>
    <r>
      <rPr>
        <sz val="12"/>
        <color indexed="8"/>
        <rFont val="Times New Roman"/>
        <family val="1"/>
      </rPr>
      <t>)</t>
    </r>
    <r>
      <rPr>
        <sz val="12"/>
        <color indexed="8"/>
        <rFont val="標楷體"/>
        <family val="4"/>
        <charset val="136"/>
      </rPr>
      <t>。</t>
    </r>
    <phoneticPr fontId="4" type="noConversion"/>
  </si>
  <si>
    <r>
      <t>依國民年金法第</t>
    </r>
    <r>
      <rPr>
        <sz val="11.5"/>
        <color indexed="8"/>
        <rFont val="Times New Roman"/>
        <family val="1"/>
      </rPr>
      <t>47</t>
    </r>
    <r>
      <rPr>
        <sz val="11.5"/>
        <color indexed="8"/>
        <rFont val="標楷體"/>
        <family val="4"/>
        <charset val="136"/>
      </rPr>
      <t>條規定，其結餘作為以後年度中央政府責任準備，於次年度支應本年度</t>
    </r>
    <r>
      <rPr>
        <sz val="11.5"/>
        <color indexed="8"/>
        <rFont val="Times New Roman"/>
        <family val="1"/>
      </rPr>
      <t>12</t>
    </r>
    <r>
      <rPr>
        <sz val="11.5"/>
        <color indexed="8"/>
        <rFont val="標楷體"/>
        <family val="4"/>
        <charset val="136"/>
      </rPr>
      <t>月之年金差額、人事及行政管理經費後無賸餘。</t>
    </r>
    <phoneticPr fontId="4" type="noConversion"/>
  </si>
  <si>
    <r>
      <rPr>
        <sz val="11.5"/>
        <color indexed="8"/>
        <rFont val="標楷體"/>
        <family val="4"/>
        <charset val="136"/>
      </rPr>
      <t>依國民年金法第</t>
    </r>
    <r>
      <rPr>
        <sz val="11.5"/>
        <color indexed="8"/>
        <rFont val="Times New Roman"/>
        <family val="1"/>
      </rPr>
      <t>13</t>
    </r>
    <r>
      <rPr>
        <sz val="11.5"/>
        <color indexed="8"/>
        <rFont val="新細明體"/>
        <family val="1"/>
        <charset val="136"/>
      </rPr>
      <t>、</t>
    </r>
    <r>
      <rPr>
        <sz val="11.5"/>
        <color indexed="8"/>
        <rFont val="Times New Roman"/>
        <family val="1"/>
      </rPr>
      <t>14</t>
    </r>
    <r>
      <rPr>
        <sz val="11.5"/>
        <color indexed="8"/>
        <rFont val="標楷體"/>
        <family val="4"/>
        <charset val="136"/>
      </rPr>
      <t>條規定，預估</t>
    </r>
    <r>
      <rPr>
        <sz val="11.5"/>
        <color indexed="8"/>
        <rFont val="Times New Roman"/>
        <family val="1"/>
      </rPr>
      <t>116</t>
    </r>
    <r>
      <rPr>
        <sz val="11.5"/>
        <color indexed="8"/>
        <rFont val="標楷體"/>
        <family val="4"/>
        <charset val="136"/>
      </rPr>
      <t>年度中央政府應</t>
    </r>
    <r>
      <rPr>
        <sz val="11.5"/>
        <color rgb="FF000000"/>
        <rFont val="標楷體"/>
        <family val="4"/>
        <charset val="136"/>
      </rPr>
      <t>繳納</t>
    </r>
    <r>
      <rPr>
        <sz val="11.5"/>
        <color indexed="8"/>
        <rFont val="Times New Roman"/>
        <family val="1"/>
      </rPr>
      <t>115</t>
    </r>
    <r>
      <rPr>
        <sz val="11.5"/>
        <color indexed="8"/>
        <rFont val="標楷體"/>
        <family val="4"/>
        <charset val="136"/>
      </rPr>
      <t>年度之保險費及利息。</t>
    </r>
    <phoneticPr fontId="4" type="noConversion"/>
  </si>
  <si>
    <r>
      <rPr>
        <sz val="12"/>
        <color indexed="8"/>
        <rFont val="標楷體"/>
        <family val="4"/>
        <charset val="136"/>
      </rPr>
      <t>年終獎金依「軍公教人員年終工作獎金發給注意事項」，編列</t>
    </r>
    <r>
      <rPr>
        <sz val="12"/>
        <color indexed="8"/>
        <rFont val="Times New Roman"/>
        <family val="1"/>
      </rPr>
      <t>21,806</t>
    </r>
    <r>
      <rPr>
        <sz val="12"/>
        <color indexed="8"/>
        <rFont val="標楷體"/>
        <family val="4"/>
        <charset val="136"/>
      </rPr>
      <t>千元；考績獎金依「公務人員考績法」，編列</t>
    </r>
    <r>
      <rPr>
        <sz val="12"/>
        <color indexed="8"/>
        <rFont val="Times New Roman"/>
        <family val="1"/>
      </rPr>
      <t>19,981</t>
    </r>
    <r>
      <rPr>
        <sz val="12"/>
        <color indexed="8"/>
        <rFont val="標楷體"/>
        <family val="4"/>
        <charset val="136"/>
      </rPr>
      <t>千元。</t>
    </r>
    <phoneticPr fontId="4" type="noConversion"/>
  </si>
  <si>
    <t>係購置儲存系統設備及筆記型電腦等設備。</t>
    <phoneticPr fontId="4" type="noConversion"/>
  </si>
  <si>
    <r>
      <t>40</t>
    </r>
    <r>
      <rPr>
        <sz val="12"/>
        <color indexed="8"/>
        <rFont val="標楷體"/>
        <family val="4"/>
        <charset val="136"/>
      </rPr>
      <t>歲以上</t>
    </r>
    <r>
      <rPr>
        <sz val="12"/>
        <color indexed="8"/>
        <rFont val="Times New Roman"/>
        <family val="1"/>
      </rPr>
      <t>2</t>
    </r>
    <r>
      <rPr>
        <sz val="12"/>
        <color indexed="8"/>
        <rFont val="標楷體"/>
        <family val="4"/>
        <charset val="136"/>
      </rPr>
      <t>年</t>
    </r>
    <r>
      <rPr>
        <sz val="12"/>
        <color indexed="8"/>
        <rFont val="Times New Roman"/>
        <family val="1"/>
      </rPr>
      <t>1</t>
    </r>
    <r>
      <rPr>
        <sz val="12"/>
        <color indexed="8"/>
        <rFont val="標楷體"/>
        <family val="4"/>
        <charset val="136"/>
      </rPr>
      <t>次之健康檢查費，編列傷病醫藥費</t>
    </r>
    <r>
      <rPr>
        <sz val="12"/>
        <color indexed="8"/>
        <rFont val="Times New Roman"/>
        <family val="1"/>
      </rPr>
      <t>253</t>
    </r>
    <r>
      <rPr>
        <sz val="12"/>
        <color indexed="8"/>
        <rFont val="標楷體"/>
        <family val="4"/>
        <charset val="136"/>
      </rPr>
      <t>千元。</t>
    </r>
    <phoneticPr fontId="4" type="noConversion"/>
  </si>
  <si>
    <r>
      <rPr>
        <sz val="12"/>
        <color indexed="8"/>
        <rFont val="標楷體"/>
        <family val="4"/>
        <charset val="136"/>
      </rPr>
      <t>係於預算員額內，依全國軍公教員工待遇支給要點，編列職員薪金</t>
    </r>
    <r>
      <rPr>
        <sz val="12"/>
        <color indexed="8"/>
        <rFont val="Times New Roman"/>
        <family val="1"/>
      </rPr>
      <t>175,390</t>
    </r>
    <r>
      <rPr>
        <sz val="12"/>
        <color indexed="8"/>
        <rFont val="標楷體"/>
        <family val="4"/>
        <charset val="136"/>
      </rPr>
      <t>千元</t>
    </r>
    <r>
      <rPr>
        <sz val="12"/>
        <color indexed="8"/>
        <rFont val="Times New Roman"/>
        <family val="1"/>
      </rPr>
      <t>(</t>
    </r>
    <r>
      <rPr>
        <sz val="12"/>
        <color indexed="8"/>
        <rFont val="標楷體"/>
        <family val="4"/>
        <charset val="136"/>
      </rPr>
      <t>勞保局：</t>
    </r>
    <r>
      <rPr>
        <sz val="12"/>
        <color indexed="8"/>
        <rFont val="Times New Roman"/>
        <family val="1"/>
      </rPr>
      <t>159,905</t>
    </r>
    <r>
      <rPr>
        <sz val="12"/>
        <color indexed="8"/>
        <rFont val="標楷體"/>
        <family val="4"/>
        <charset val="136"/>
      </rPr>
      <t>千元，基金運用局：</t>
    </r>
    <r>
      <rPr>
        <sz val="12"/>
        <color indexed="8"/>
        <rFont val="Times New Roman"/>
        <family val="1"/>
      </rPr>
      <t>15,485</t>
    </r>
    <r>
      <rPr>
        <sz val="12"/>
        <color indexed="8"/>
        <rFont val="標楷體"/>
        <family val="4"/>
        <charset val="136"/>
      </rPr>
      <t>千元</t>
    </r>
    <r>
      <rPr>
        <sz val="12"/>
        <color indexed="8"/>
        <rFont val="Times New Roman"/>
        <family val="1"/>
      </rPr>
      <t>)</t>
    </r>
    <r>
      <rPr>
        <sz val="12"/>
        <color indexed="8"/>
        <rFont val="標楷體"/>
        <family val="4"/>
        <charset val="136"/>
      </rPr>
      <t>。</t>
    </r>
    <phoneticPr fontId="4" type="noConversion"/>
  </si>
  <si>
    <r>
      <t xml:space="preserve">        2.</t>
    </r>
    <r>
      <rPr>
        <sz val="10"/>
        <color indexed="8"/>
        <rFont val="標楷體"/>
        <family val="4"/>
        <charset val="136"/>
      </rPr>
      <t>年終獎金依「軍公教人員年終工作獎金發給注意事項」，編列</t>
    </r>
    <r>
      <rPr>
        <sz val="10"/>
        <color indexed="8"/>
        <rFont val="Times New Roman"/>
        <family val="1"/>
      </rPr>
      <t>21,806</t>
    </r>
    <r>
      <rPr>
        <sz val="10"/>
        <color indexed="8"/>
        <rFont val="標楷體"/>
        <family val="4"/>
        <charset val="136"/>
      </rPr>
      <t>千元；考績獎金依「公務人員考績法」，</t>
    </r>
    <r>
      <rPr>
        <sz val="10"/>
        <color rgb="FF000000"/>
        <rFont val="Times New Roman"/>
        <family val="4"/>
      </rPr>
      <t xml:space="preserve">        </t>
    </r>
    <r>
      <rPr>
        <sz val="10"/>
        <color rgb="FF000000"/>
        <rFont val="標楷體"/>
        <family val="4"/>
        <charset val="136"/>
      </rPr>
      <t>編</t>
    </r>
    <r>
      <rPr>
        <sz val="10"/>
        <color indexed="8"/>
        <rFont val="標楷體"/>
        <family val="4"/>
        <charset val="136"/>
      </rPr>
      <t>列</t>
    </r>
    <r>
      <rPr>
        <sz val="10"/>
        <color indexed="8"/>
        <rFont val="Times New Roman"/>
        <family val="1"/>
      </rPr>
      <t>19,981</t>
    </r>
    <r>
      <rPr>
        <sz val="10"/>
        <color indexed="8"/>
        <rFont val="標楷體"/>
        <family val="4"/>
        <charset val="136"/>
      </rPr>
      <t>千元。</t>
    </r>
    <phoneticPr fontId="4" type="noConversion"/>
  </si>
  <si>
    <t>係汰換碎紙機。</t>
    <phoneticPr fontId="26" type="noConversion"/>
  </si>
  <si>
    <r>
      <t>係汰換</t>
    </r>
    <r>
      <rPr>
        <sz val="11"/>
        <color rgb="FF000000"/>
        <rFont val="Times New Roman"/>
        <family val="1"/>
      </rPr>
      <t>5</t>
    </r>
    <r>
      <rPr>
        <sz val="11"/>
        <color rgb="FF000000"/>
        <rFont val="標楷體"/>
        <family val="4"/>
        <charset val="136"/>
      </rPr>
      <t>人座小客貨兩用車</t>
    </r>
    <r>
      <rPr>
        <sz val="11"/>
        <color rgb="FF000000"/>
        <rFont val="Times New Roman"/>
        <family val="1"/>
      </rPr>
      <t>4</t>
    </r>
    <r>
      <rPr>
        <sz val="11"/>
        <color rgb="FF000000"/>
        <rFont val="標楷體"/>
        <family val="4"/>
        <charset val="136"/>
      </rPr>
      <t>輛。</t>
    </r>
    <phoneticPr fontId="26" type="noConversion"/>
  </si>
  <si>
    <t>一、考察</t>
    <phoneticPr fontId="4" type="noConversion"/>
  </si>
  <si>
    <t>116.04-116.11</t>
    <phoneticPr fontId="4" type="noConversion"/>
  </si>
  <si>
    <r>
      <rPr>
        <sz val="12"/>
        <rFont val="Times New Roman"/>
        <family val="1"/>
      </rPr>
      <t xml:space="preserve">01 </t>
    </r>
    <r>
      <rPr>
        <sz val="12"/>
        <rFont val="標楷體"/>
        <family val="4"/>
        <charset val="136"/>
      </rPr>
      <t xml:space="preserve">國外投資委託經
</t>
    </r>
    <r>
      <rPr>
        <sz val="12"/>
        <rFont val="Times New Roman"/>
        <family val="1"/>
      </rPr>
      <t xml:space="preserve">     </t>
    </r>
    <r>
      <rPr>
        <sz val="12"/>
        <rFont val="標楷體"/>
        <family val="4"/>
        <charset val="136"/>
      </rPr>
      <t>營實地業務訪察</t>
    </r>
    <phoneticPr fontId="4" type="noConversion"/>
  </si>
  <si>
    <r>
      <rPr>
        <sz val="12"/>
        <rFont val="Times New Roman"/>
        <family val="1"/>
      </rPr>
      <t xml:space="preserve">02 </t>
    </r>
    <r>
      <rPr>
        <sz val="12"/>
        <rFont val="標楷體"/>
        <family val="4"/>
        <charset val="136"/>
      </rPr>
      <t xml:space="preserve">國外投資委託經
</t>
    </r>
    <r>
      <rPr>
        <sz val="12"/>
        <rFont val="Times New Roman"/>
        <family val="1"/>
      </rPr>
      <t xml:space="preserve">     </t>
    </r>
    <r>
      <rPr>
        <sz val="12"/>
        <rFont val="標楷體"/>
        <family val="4"/>
        <charset val="136"/>
      </rPr>
      <t>營實地業務訪察</t>
    </r>
    <phoneticPr fontId="4" type="noConversion"/>
  </si>
  <si>
    <r>
      <rPr>
        <sz val="12"/>
        <rFont val="Times New Roman"/>
        <family val="1"/>
      </rPr>
      <t xml:space="preserve">03 </t>
    </r>
    <r>
      <rPr>
        <sz val="12"/>
        <rFont val="標楷體"/>
        <family val="4"/>
        <charset val="136"/>
      </rPr>
      <t xml:space="preserve">國外投資委託經
</t>
    </r>
    <r>
      <rPr>
        <sz val="12"/>
        <rFont val="Times New Roman"/>
        <family val="1"/>
      </rPr>
      <t xml:space="preserve">     </t>
    </r>
    <r>
      <rPr>
        <sz val="12"/>
        <rFont val="標楷體"/>
        <family val="4"/>
        <charset val="136"/>
      </rPr>
      <t>營實地業務訪察</t>
    </r>
    <phoneticPr fontId="4" type="noConversion"/>
  </si>
  <si>
    <r>
      <t xml:space="preserve">                116</t>
    </r>
    <r>
      <rPr>
        <sz val="18"/>
        <rFont val="標楷體"/>
        <family val="4"/>
        <charset val="136"/>
      </rPr>
      <t>年度固定資產建設改良擴充及資金來源</t>
    </r>
    <phoneticPr fontId="53" type="noConversion"/>
  </si>
  <si>
    <r>
      <t>116</t>
    </r>
    <r>
      <rPr>
        <sz val="18"/>
        <rFont val="標楷體"/>
        <family val="4"/>
        <charset val="136"/>
      </rPr>
      <t>年度收入、成本與費用及賸餘</t>
    </r>
    <phoneticPr fontId="53" type="noConversion"/>
  </si>
  <si>
    <r>
      <t>最近</t>
    </r>
    <r>
      <rPr>
        <sz val="18"/>
        <rFont val="Times New Roman"/>
        <family val="1"/>
      </rPr>
      <t>5</t>
    </r>
    <r>
      <rPr>
        <sz val="18"/>
        <rFont val="標楷體"/>
        <family val="4"/>
        <charset val="136"/>
      </rPr>
      <t>年收入與費用</t>
    </r>
    <phoneticPr fontId="56" type="noConversion"/>
  </si>
  <si>
    <r>
      <rPr>
        <sz val="11"/>
        <color indexed="8"/>
        <rFont val="標楷體"/>
        <family val="4"/>
        <charset val="136"/>
      </rPr>
      <t>購置單價</t>
    </r>
    <r>
      <rPr>
        <sz val="11"/>
        <color indexed="8"/>
        <rFont val="Times New Roman"/>
        <family val="1"/>
      </rPr>
      <t>1</t>
    </r>
    <r>
      <rPr>
        <sz val="11"/>
        <color indexed="8"/>
        <rFont val="標楷體"/>
        <family val="4"/>
        <charset val="136"/>
      </rPr>
      <t>萬元以上等軟</t>
    </r>
    <r>
      <rPr>
        <sz val="11"/>
        <rFont val="標楷體"/>
        <family val="4"/>
        <charset val="136"/>
      </rPr>
      <t>體費</t>
    </r>
    <r>
      <rPr>
        <sz val="11"/>
        <color indexed="8"/>
        <rFont val="標楷體"/>
        <family val="4"/>
        <charset val="136"/>
      </rPr>
      <t>用。</t>
    </r>
    <phoneticPr fontId="26" type="noConversion"/>
  </si>
  <si>
    <r>
      <rPr>
        <sz val="12"/>
        <color theme="1"/>
        <rFont val="Times New Roman"/>
        <family val="1"/>
      </rPr>
      <t>1.</t>
    </r>
    <r>
      <rPr>
        <sz val="12"/>
        <color theme="1"/>
        <rFont val="標楷體"/>
        <family val="4"/>
        <charset val="136"/>
      </rPr>
      <t>行政院</t>
    </r>
    <r>
      <rPr>
        <sz val="12"/>
        <color theme="1"/>
        <rFont val="Times New Roman"/>
        <family val="1"/>
      </rPr>
      <t>115</t>
    </r>
    <r>
      <rPr>
        <sz val="12"/>
        <color theme="1"/>
        <rFont val="標楷體"/>
        <family val="4"/>
        <charset val="136"/>
      </rPr>
      <t>年</t>
    </r>
    <r>
      <rPr>
        <sz val="12"/>
        <color theme="1"/>
        <rFont val="Times New Roman"/>
        <family val="1"/>
      </rPr>
      <t>8</t>
    </r>
    <r>
      <rPr>
        <sz val="12"/>
        <color theme="1"/>
        <rFont val="標楷體"/>
        <family val="4"/>
        <charset val="136"/>
      </rPr>
      <t>月</t>
    </r>
    <r>
      <rPr>
        <sz val="12"/>
        <color theme="1"/>
        <rFont val="Times New Roman"/>
        <family val="1"/>
      </rPr>
      <t>20</t>
    </r>
    <r>
      <rPr>
        <sz val="12"/>
        <color theme="1"/>
        <rFont val="標楷體"/>
        <family val="4"/>
        <charset val="136"/>
      </rPr>
      <t xml:space="preserve">日院臺
</t>
    </r>
    <r>
      <rPr>
        <sz val="12"/>
        <color theme="1"/>
        <rFont val="Times New Roman"/>
        <family val="1"/>
      </rPr>
      <t xml:space="preserve">   </t>
    </r>
    <r>
      <rPr>
        <sz val="12"/>
        <color theme="1"/>
        <rFont val="標楷體"/>
        <family val="4"/>
        <charset val="136"/>
      </rPr>
      <t>財字第</t>
    </r>
    <r>
      <rPr>
        <sz val="12"/>
        <color theme="1"/>
        <rFont val="Times New Roman"/>
        <family val="1"/>
      </rPr>
      <t>1155016778B</t>
    </r>
    <r>
      <rPr>
        <sz val="12"/>
        <color theme="1"/>
        <rFont val="標楷體"/>
        <family val="4"/>
        <charset val="136"/>
      </rPr>
      <t xml:space="preserve">號函
</t>
    </r>
    <r>
      <rPr>
        <sz val="12"/>
        <color theme="1"/>
        <rFont val="Times New Roman"/>
        <family val="1"/>
      </rPr>
      <t xml:space="preserve">   </t>
    </r>
    <r>
      <rPr>
        <sz val="12"/>
        <color theme="1"/>
        <rFont val="標楷體"/>
        <family val="4"/>
        <charset val="136"/>
      </rPr>
      <t>核定。</t>
    </r>
    <phoneticPr fontId="26" type="noConversion"/>
  </si>
  <si>
    <r>
      <rPr>
        <sz val="12"/>
        <rFont val="Times New Roman"/>
        <family val="4"/>
      </rPr>
      <t>2.</t>
    </r>
    <r>
      <rPr>
        <sz val="12"/>
        <rFont val="標楷體"/>
        <family val="4"/>
        <charset val="136"/>
      </rPr>
      <t xml:space="preserve">辦理國民年金業務使用，
</t>
    </r>
    <r>
      <rPr>
        <sz val="12"/>
        <rFont val="Times New Roman"/>
        <family val="4"/>
      </rPr>
      <t xml:space="preserve">   </t>
    </r>
    <r>
      <rPr>
        <sz val="12"/>
        <rFont val="標楷體"/>
        <family val="4"/>
        <charset val="136"/>
      </rPr>
      <t>預計</t>
    </r>
    <r>
      <rPr>
        <sz val="12"/>
        <rFont val="Times New Roman"/>
        <family val="1"/>
      </rPr>
      <t>116</t>
    </r>
    <r>
      <rPr>
        <sz val="12"/>
        <rFont val="標楷體"/>
        <family val="4"/>
        <charset val="136"/>
      </rPr>
      <t>年</t>
    </r>
    <r>
      <rPr>
        <sz val="12"/>
        <rFont val="Times New Roman"/>
        <family val="1"/>
      </rPr>
      <t>9</t>
    </r>
    <r>
      <rPr>
        <sz val="12"/>
        <rFont val="標楷體"/>
        <family val="4"/>
        <charset val="136"/>
      </rPr>
      <t>月汰換</t>
    </r>
    <r>
      <rPr>
        <sz val="12"/>
        <rFont val="Times New Roman"/>
        <family val="4"/>
      </rPr>
      <t>5</t>
    </r>
    <r>
      <rPr>
        <sz val="12"/>
        <rFont val="標楷體"/>
        <family val="4"/>
        <charset val="136"/>
      </rPr>
      <t xml:space="preserve">人座
</t>
    </r>
    <r>
      <rPr>
        <sz val="12"/>
        <rFont val="Times New Roman"/>
        <family val="4"/>
      </rPr>
      <t xml:space="preserve">   </t>
    </r>
    <r>
      <rPr>
        <sz val="12"/>
        <rFont val="標楷體"/>
        <family val="4"/>
        <charset val="136"/>
      </rPr>
      <t>小客貨兩用車</t>
    </r>
    <r>
      <rPr>
        <sz val="12"/>
        <rFont val="Times New Roman"/>
        <family val="4"/>
      </rPr>
      <t>4</t>
    </r>
    <r>
      <rPr>
        <sz val="12"/>
        <rFont val="標楷體"/>
        <family val="4"/>
        <charset val="136"/>
      </rPr>
      <t>輛。</t>
    </r>
    <phoneticPr fontId="2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</si>
</sst>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42" formatCode="_-&quot;$&quot;* #,##0_-;\-&quot;$&quot;* #,##0_-;_-&quot;$&quot;* &quot;-&quot;_-;_-@_-"/>
    <numFmt numFmtId="41" formatCode="_-* #,##0_-;\-* #,##0_-;_-* &quot;-&quot;_-;_-@_-"/>
    <numFmt numFmtId="44" formatCode="_-&quot;$&quot;* #,##0.00_-;\-&quot;$&quot;* #,##0.00_-;_-&quot;$&quot;* &quot;-&quot;??_-;_-@_-"/>
    <numFmt numFmtId="43" formatCode="_-* #,##0.00_-;\-* #,##0.00_-;_-* &quot;-&quot;??_-;_-@_-"/>
    <numFmt numFmtId="176" formatCode="0.00_ "/>
    <numFmt numFmtId="177" formatCode="0.000%"/>
    <numFmt numFmtId="178" formatCode="_-* #,##0_-;\-* #,##0_-;_-* &quot;-&quot;??_-;_-@_-"/>
    <numFmt numFmtId="179" formatCode="#,##0_ "/>
    <numFmt numFmtId="180" formatCode="#,##0_);[Red]\(#,##0\)"/>
    <numFmt numFmtId="181" formatCode="#,##0.00_ "/>
    <numFmt numFmtId="182" formatCode="_-[$€-2]* #,##0.00_-;\-[$€-2]* #,##0.00_-;_-[$€-2]* &quot;-&quot;??_-"/>
    <numFmt numFmtId="183" formatCode="_-* #,##0.00_-;\-* #,##0.00_-;_-* &quot;-&quot;_-;_-@_-"/>
    <numFmt numFmtId="184" formatCode="0.00_);[Red]\(0.00\)"/>
    <numFmt numFmtId="185" formatCode="_(&quot;$&quot;* #,##0_);_(&quot;$&quot;* \(#,##0\);_(&quot;$&quot;* &quot;-&quot;_);_(@_)"/>
    <numFmt numFmtId="186" formatCode="_ * #,##0_ ;_ * &quot;\&quot;&quot;\&quot;&quot;\&quot;\-#,##0_ ;_ * &quot;-&quot;_ ;_ @_ "/>
    <numFmt numFmtId="187" formatCode="_ * #,##0.00_ ;_ * &quot;\&quot;&quot;\&quot;&quot;\&quot;\-#,##0.00_ ;_ * &quot;-&quot;??_ ;_ @_ "/>
    <numFmt numFmtId="188" formatCode="_ &quot;\&quot;* #,##0_ ;_ &quot;\&quot;* &quot;\&quot;&quot;\&quot;&quot;\&quot;\-#,##0_ ;_ &quot;\&quot;* &quot;-&quot;_ ;_ @_ "/>
    <numFmt numFmtId="189" formatCode="_ &quot;\&quot;* #,##0.00_ ;_ &quot;\&quot;* &quot;\&quot;&quot;\&quot;&quot;\&quot;\-#,##0.00_ ;_ &quot;\&quot;* &quot;-&quot;??_ ;_ @_ "/>
    <numFmt numFmtId="190" formatCode="&quot;$&quot;#,##0\ ;\(&quot;$&quot;#,##0\)"/>
    <numFmt numFmtId="191" formatCode="_ * #,##0.00_ ;_ * \-#,##0.00_ ;_ * &quot;-&quot;??_ ;_ @_ "/>
    <numFmt numFmtId="192" formatCode="_ * #,##0_ ;_ * \-#,##0_ ;_ * &quot;-&quot;_ ;_ @_ "/>
    <numFmt numFmtId="193" formatCode="#\ ##0_-;\-#\ ##0_-;_-0_-;_-@_ "/>
    <numFmt numFmtId="194" formatCode="#\ ##0.0_-;\-#\ ##0.0_-;_-0.0_-;_-@_ "/>
  </numFmts>
  <fonts count="192">
    <font>
      <sz val="12"/>
      <name val="新細明體"/>
      <family val="1"/>
      <charset val="136"/>
    </font>
    <font>
      <sz val="12"/>
      <color theme="1"/>
      <name val="新細明體"/>
      <family val="2"/>
      <charset val="136"/>
      <scheme val="minor"/>
    </font>
    <font>
      <sz val="12"/>
      <color theme="1"/>
      <name val="新細明體"/>
      <family val="2"/>
      <charset val="136"/>
      <scheme val="minor"/>
    </font>
    <font>
      <sz val="12"/>
      <name val="新細明體"/>
      <family val="1"/>
      <charset val="136"/>
    </font>
    <font>
      <sz val="9"/>
      <name val="新細明體"/>
      <family val="1"/>
      <charset val="136"/>
    </font>
    <font>
      <u/>
      <sz val="16"/>
      <name val="標楷體"/>
      <family val="4"/>
      <charset val="136"/>
    </font>
    <font>
      <sz val="12"/>
      <name val="Times New Roman"/>
      <family val="1"/>
    </font>
    <font>
      <sz val="12"/>
      <name val="標楷體"/>
      <family val="4"/>
      <charset val="136"/>
    </font>
    <font>
      <b/>
      <sz val="12"/>
      <name val="Times New Roman"/>
      <family val="1"/>
    </font>
    <font>
      <sz val="10"/>
      <name val="Times New Roman"/>
      <family val="1"/>
    </font>
    <font>
      <sz val="14"/>
      <name val="Times New Roman"/>
      <family val="1"/>
    </font>
    <font>
      <sz val="11"/>
      <name val="Times New Roman"/>
      <family val="1"/>
    </font>
    <font>
      <sz val="13"/>
      <name val="Times New Roman"/>
      <family val="1"/>
    </font>
    <font>
      <sz val="12"/>
      <color indexed="12"/>
      <name val="Times New Roman"/>
      <family val="1"/>
    </font>
    <font>
      <u/>
      <sz val="16"/>
      <name val="Times New Roman"/>
      <family val="1"/>
    </font>
    <font>
      <u/>
      <sz val="14"/>
      <name val="Times New Roman"/>
      <family val="1"/>
    </font>
    <font>
      <b/>
      <sz val="18"/>
      <name val="Times New Roman"/>
      <family val="1"/>
    </font>
    <font>
      <b/>
      <sz val="12"/>
      <color indexed="8"/>
      <name val="Times New Roman"/>
      <family val="1"/>
    </font>
    <font>
      <sz val="18"/>
      <name val="標楷體"/>
      <family val="4"/>
      <charset val="136"/>
    </font>
    <font>
      <sz val="18"/>
      <name val="Times New Roman"/>
      <family val="1"/>
    </font>
    <font>
      <sz val="14"/>
      <name val="標楷體"/>
      <family val="4"/>
      <charset val="136"/>
    </font>
    <font>
      <sz val="12"/>
      <name val="細明體"/>
      <family val="3"/>
      <charset val="136"/>
    </font>
    <font>
      <sz val="16"/>
      <name val="標楷體"/>
      <family val="4"/>
      <charset val="136"/>
    </font>
    <font>
      <sz val="12"/>
      <color indexed="8"/>
      <name val="Times New Roman"/>
      <family val="1"/>
    </font>
    <font>
      <sz val="18"/>
      <color indexed="8"/>
      <name val="標楷體"/>
      <family val="4"/>
      <charset val="136"/>
    </font>
    <font>
      <sz val="18"/>
      <color indexed="8"/>
      <name val="Times New Roman"/>
      <family val="1"/>
    </font>
    <font>
      <sz val="16"/>
      <name val="華康楷書體W5"/>
      <family val="3"/>
      <charset val="136"/>
    </font>
    <font>
      <sz val="10"/>
      <name val="標楷體"/>
      <family val="4"/>
      <charset val="136"/>
    </font>
    <font>
      <b/>
      <sz val="14"/>
      <name val="Times New Roman"/>
      <family val="1"/>
    </font>
    <font>
      <sz val="16"/>
      <name val="Times New Roman"/>
      <family val="1"/>
    </font>
    <font>
      <b/>
      <sz val="11"/>
      <name val="Times New Roman"/>
      <family val="1"/>
    </font>
    <font>
      <sz val="11"/>
      <name val="標楷體"/>
      <family val="4"/>
      <charset val="136"/>
    </font>
    <font>
      <b/>
      <sz val="12"/>
      <name val="標楷體"/>
      <family val="4"/>
      <charset val="136"/>
    </font>
    <font>
      <sz val="12"/>
      <color indexed="10"/>
      <name val="標楷體"/>
      <family val="4"/>
      <charset val="136"/>
    </font>
    <font>
      <sz val="12"/>
      <color indexed="10"/>
      <name val="Times New Roman"/>
      <family val="1"/>
    </font>
    <font>
      <sz val="12"/>
      <color indexed="8"/>
      <name val="新細明體"/>
      <family val="1"/>
      <charset val="136"/>
    </font>
    <font>
      <sz val="12"/>
      <color indexed="9"/>
      <name val="新細明體"/>
      <family val="1"/>
      <charset val="136"/>
    </font>
    <font>
      <sz val="12"/>
      <color indexed="60"/>
      <name val="新細明體"/>
      <family val="1"/>
      <charset val="136"/>
    </font>
    <font>
      <sz val="12"/>
      <name val="Courier"/>
      <family val="3"/>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8"/>
      <color indexed="56"/>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sz val="9"/>
      <name val="細明體"/>
      <family val="3"/>
      <charset val="136"/>
    </font>
    <font>
      <sz val="22"/>
      <name val="Times New Roman"/>
      <family val="1"/>
    </font>
    <font>
      <sz val="22"/>
      <name val="標楷體"/>
      <family val="4"/>
      <charset val="136"/>
    </font>
    <font>
      <b/>
      <sz val="15"/>
      <name val="華康楷書體W5"/>
      <family val="3"/>
      <charset val="136"/>
    </font>
    <font>
      <b/>
      <sz val="18"/>
      <name val="標楷體"/>
      <family val="4"/>
      <charset val="136"/>
    </font>
    <font>
      <sz val="20"/>
      <name val="Times New Roman"/>
      <family val="1"/>
    </font>
    <font>
      <b/>
      <sz val="14"/>
      <name val="標楷體"/>
      <family val="4"/>
      <charset val="136"/>
    </font>
    <font>
      <sz val="9"/>
      <name val="微軟正黑體"/>
      <family val="2"/>
      <charset val="136"/>
    </font>
    <font>
      <sz val="12"/>
      <color indexed="8"/>
      <name val="標楷體"/>
      <family val="4"/>
      <charset val="136"/>
    </font>
    <font>
      <sz val="11"/>
      <color indexed="8"/>
      <name val="標楷體"/>
      <family val="4"/>
      <charset val="136"/>
    </font>
    <font>
      <sz val="9"/>
      <name val="微軟正黑體"/>
      <family val="2"/>
      <charset val="136"/>
    </font>
    <font>
      <sz val="12"/>
      <color indexed="8"/>
      <name val="Times New Roman"/>
      <family val="1"/>
    </font>
    <font>
      <b/>
      <sz val="12"/>
      <color indexed="8"/>
      <name val="Times New Roman"/>
      <family val="1"/>
    </font>
    <font>
      <sz val="11"/>
      <color indexed="8"/>
      <name val="Times New Roman"/>
      <family val="1"/>
    </font>
    <font>
      <sz val="10"/>
      <name val="Trebuchet MS"/>
      <family val="2"/>
    </font>
    <font>
      <sz val="10"/>
      <color indexed="64"/>
      <name val="Arial"/>
      <family val="2"/>
    </font>
    <font>
      <b/>
      <sz val="12"/>
      <color indexed="8"/>
      <name val="標楷體"/>
      <family val="4"/>
      <charset val="136"/>
    </font>
    <font>
      <b/>
      <sz val="10"/>
      <name val="Times New Roman"/>
      <family val="1"/>
    </font>
    <font>
      <sz val="9"/>
      <color indexed="8"/>
      <name val="Eras Medium ITC"/>
      <family val="2"/>
    </font>
    <font>
      <sz val="13"/>
      <color indexed="8"/>
      <name val="標楷體"/>
      <family val="4"/>
      <charset val="136"/>
    </font>
    <font>
      <sz val="13"/>
      <name val="標楷體"/>
      <family val="4"/>
      <charset val="136"/>
    </font>
    <font>
      <sz val="11"/>
      <name val="新細明體"/>
      <family val="1"/>
      <charset val="136"/>
    </font>
    <font>
      <sz val="10"/>
      <color indexed="8"/>
      <name val="Times New Roman"/>
      <family val="1"/>
    </font>
    <font>
      <sz val="10"/>
      <color indexed="8"/>
      <name val="標楷體"/>
      <family val="4"/>
      <charset val="136"/>
    </font>
    <font>
      <sz val="9"/>
      <name val="新細明體"/>
      <family val="1"/>
      <charset val="136"/>
    </font>
    <font>
      <sz val="12"/>
      <color indexed="12"/>
      <name val="標楷體"/>
      <family val="4"/>
      <charset val="136"/>
    </font>
    <font>
      <b/>
      <sz val="11"/>
      <name val="標楷體"/>
      <family val="4"/>
      <charset val="136"/>
    </font>
    <font>
      <sz val="12"/>
      <name val="掉葡羹"/>
      <family val="1"/>
      <charset val="136"/>
    </font>
    <font>
      <sz val="12"/>
      <name val="夥鰻羹"/>
      <family val="1"/>
      <charset val="136"/>
    </font>
    <font>
      <b/>
      <sz val="10"/>
      <name val="標楷體"/>
      <family val="4"/>
      <charset val="136"/>
    </font>
    <font>
      <b/>
      <sz val="16"/>
      <name val="Times New Roman"/>
      <family val="1"/>
    </font>
    <font>
      <b/>
      <sz val="9"/>
      <color indexed="81"/>
      <name val="細明體"/>
      <family val="3"/>
      <charset val="136"/>
    </font>
    <font>
      <sz val="36"/>
      <name val="標楷體"/>
      <family val="4"/>
      <charset val="136"/>
    </font>
    <font>
      <sz val="36"/>
      <name val="新細明體"/>
      <family val="1"/>
      <charset val="136"/>
    </font>
    <font>
      <sz val="10"/>
      <color indexed="9"/>
      <name val="標楷體"/>
      <family val="4"/>
      <charset val="136"/>
    </font>
    <font>
      <sz val="8"/>
      <name val="Times New Roman"/>
      <family val="1"/>
    </font>
    <font>
      <sz val="16"/>
      <name val="細明體"/>
      <family val="3"/>
      <charset val="136"/>
    </font>
    <font>
      <sz val="11"/>
      <color indexed="9"/>
      <name val="標楷體"/>
      <family val="4"/>
      <charset val="136"/>
    </font>
    <font>
      <sz val="10.5"/>
      <color indexed="8"/>
      <name val="Times New Roman"/>
      <family val="1"/>
    </font>
    <font>
      <sz val="12"/>
      <color indexed="8"/>
      <name val="微軟正黑體"/>
      <family val="2"/>
      <charset val="136"/>
    </font>
    <font>
      <sz val="11.5"/>
      <name val="Times New Roman"/>
      <family val="1"/>
    </font>
    <font>
      <sz val="11.5"/>
      <name val="標楷體"/>
      <family val="4"/>
      <charset val="136"/>
    </font>
    <font>
      <b/>
      <sz val="10.5"/>
      <name val="標楷體"/>
      <family val="4"/>
      <charset val="136"/>
    </font>
    <font>
      <b/>
      <sz val="10.5"/>
      <name val="Times New Roman"/>
      <family val="1"/>
    </font>
    <font>
      <sz val="10.5"/>
      <name val="Times New Roman"/>
      <family val="1"/>
    </font>
    <font>
      <sz val="10.5"/>
      <name val="標楷體"/>
      <family val="4"/>
      <charset val="136"/>
    </font>
    <font>
      <sz val="11"/>
      <name val="細明體"/>
      <family val="3"/>
      <charset val="136"/>
    </font>
    <font>
      <sz val="11.5"/>
      <color indexed="12"/>
      <name val="Times New Roman"/>
      <family val="1"/>
    </font>
    <font>
      <sz val="11.5"/>
      <color indexed="12"/>
      <name val="標楷體"/>
      <family val="4"/>
      <charset val="136"/>
    </font>
    <font>
      <b/>
      <sz val="10.5"/>
      <color indexed="8"/>
      <name val="Times New Roman"/>
      <family val="1"/>
    </font>
    <font>
      <sz val="12"/>
      <name val="微軟正黑體"/>
      <family val="2"/>
      <charset val="136"/>
    </font>
    <font>
      <sz val="12"/>
      <color indexed="8"/>
      <name val="Times New Roman"/>
      <family val="1"/>
    </font>
    <font>
      <sz val="10"/>
      <color indexed="10"/>
      <name val="標楷體"/>
      <family val="4"/>
      <charset val="136"/>
    </font>
    <font>
      <sz val="10"/>
      <color indexed="10"/>
      <name val="Times New Roman"/>
      <family val="1"/>
    </font>
    <font>
      <sz val="11"/>
      <color indexed="8"/>
      <name val="Times New Roman"/>
      <family val="1"/>
    </font>
    <font>
      <sz val="11"/>
      <name val="Times New Roman"/>
      <family val="1"/>
    </font>
    <font>
      <sz val="12"/>
      <color indexed="8"/>
      <name val="Times New Roman"/>
      <family val="1"/>
    </font>
    <font>
      <sz val="10"/>
      <color indexed="9"/>
      <name val="Times New Roman"/>
      <family val="1"/>
    </font>
    <font>
      <sz val="10"/>
      <name val="微軟正黑體"/>
      <family val="2"/>
      <charset val="136"/>
    </font>
    <font>
      <sz val="11"/>
      <color indexed="8"/>
      <name val="Times New Roman"/>
      <family val="1"/>
    </font>
    <font>
      <sz val="10"/>
      <name val="Times New Roman"/>
      <family val="1"/>
    </font>
    <font>
      <sz val="12"/>
      <color indexed="8"/>
      <name val="Times New Roman"/>
      <family val="1"/>
    </font>
    <font>
      <sz val="10"/>
      <name val="Times New Roman"/>
      <family val="1"/>
    </font>
    <font>
      <sz val="10"/>
      <name val="Times New Roman"/>
      <family val="1"/>
    </font>
    <font>
      <sz val="12"/>
      <name val="Times New Roman"/>
      <family val="1"/>
    </font>
    <font>
      <sz val="12"/>
      <color indexed="8"/>
      <name val="Times New Roman"/>
      <family val="1"/>
    </font>
    <font>
      <sz val="11"/>
      <color indexed="8"/>
      <name val="新細明體"/>
      <family val="1"/>
      <charset val="136"/>
    </font>
    <font>
      <sz val="10"/>
      <name val="Times New Roman"/>
      <family val="1"/>
    </font>
    <font>
      <sz val="11.5"/>
      <color indexed="8"/>
      <name val="Times New Roman"/>
      <family val="1"/>
    </font>
    <font>
      <sz val="11.5"/>
      <color indexed="8"/>
      <name val="標楷體"/>
      <family val="4"/>
      <charset val="136"/>
    </font>
    <font>
      <sz val="11.5"/>
      <color indexed="8"/>
      <name val="新細明體"/>
      <family val="1"/>
      <charset val="136"/>
    </font>
    <font>
      <sz val="11"/>
      <color indexed="8"/>
      <name val="Times New Roman"/>
      <family val="1"/>
    </font>
    <font>
      <sz val="10"/>
      <name val="Times New Roman"/>
      <family val="1"/>
    </font>
    <font>
      <sz val="16"/>
      <name val="華康楷書體W5"/>
      <family val="3"/>
      <charset val="136"/>
    </font>
    <font>
      <sz val="12"/>
      <name val="Times New Roman"/>
      <family val="1"/>
    </font>
    <font>
      <sz val="12"/>
      <color indexed="8"/>
      <name val="Times New Roman"/>
      <family val="1"/>
    </font>
    <font>
      <sz val="10"/>
      <name val="Times New Roman"/>
      <family val="1"/>
    </font>
    <font>
      <b/>
      <sz val="12"/>
      <color theme="1"/>
      <name val="Times New Roman"/>
      <family val="1"/>
    </font>
    <font>
      <sz val="12"/>
      <color theme="1"/>
      <name val="Times New Roman"/>
      <family val="1"/>
    </font>
    <font>
      <sz val="12"/>
      <color theme="1"/>
      <name val="標楷體"/>
      <family val="4"/>
      <charset val="136"/>
    </font>
    <font>
      <sz val="12"/>
      <color theme="1"/>
      <name val="Traditional Arabic"/>
      <family val="1"/>
      <charset val="178"/>
    </font>
    <font>
      <sz val="12"/>
      <color theme="1"/>
      <name val="新細明體"/>
      <family val="1"/>
      <charset val="136"/>
    </font>
    <font>
      <b/>
      <sz val="12"/>
      <color theme="1"/>
      <name val="標楷體"/>
      <family val="4"/>
      <charset val="136"/>
    </font>
    <font>
      <sz val="12"/>
      <color rgb="FF000000"/>
      <name val="新細明體"/>
      <family val="1"/>
      <charset val="136"/>
    </font>
    <font>
      <sz val="12"/>
      <color rgb="FFFF0000"/>
      <name val="Times New Roman"/>
      <family val="1"/>
    </font>
    <font>
      <sz val="11"/>
      <color theme="1"/>
      <name val="Times New Roman"/>
      <family val="1"/>
    </font>
    <font>
      <sz val="12"/>
      <color rgb="FF0000FF"/>
      <name val="Times New Roman"/>
      <family val="1"/>
    </font>
    <font>
      <sz val="12"/>
      <color rgb="FF0000FF"/>
      <name val="標楷體"/>
      <family val="4"/>
      <charset val="136"/>
    </font>
    <font>
      <sz val="10"/>
      <color theme="1"/>
      <name val="Times New Roman"/>
      <family val="1"/>
    </font>
    <font>
      <sz val="11"/>
      <color theme="1"/>
      <name val="標楷體"/>
      <family val="4"/>
      <charset val="136"/>
    </font>
    <font>
      <b/>
      <sz val="10.5"/>
      <color theme="1"/>
      <name val="Times New Roman"/>
      <family val="1"/>
    </font>
    <font>
      <sz val="10.5"/>
      <color theme="1"/>
      <name val="Times New Roman"/>
      <family val="1"/>
    </font>
    <font>
      <sz val="11.5"/>
      <color theme="1"/>
      <name val="Times New Roman"/>
      <family val="1"/>
    </font>
    <font>
      <sz val="10"/>
      <color rgb="FFFF0000"/>
      <name val="標楷體"/>
      <family val="4"/>
      <charset val="136"/>
    </font>
    <font>
      <sz val="10"/>
      <color theme="1"/>
      <name val="標楷體"/>
      <family val="4"/>
      <charset val="136"/>
    </font>
    <font>
      <b/>
      <sz val="12"/>
      <color rgb="FFFF0000"/>
      <name val="Times New Roman"/>
      <family val="1"/>
    </font>
    <font>
      <sz val="11.5"/>
      <color theme="1"/>
      <name val="標楷體"/>
      <family val="4"/>
      <charset val="136"/>
    </font>
    <font>
      <sz val="11"/>
      <color rgb="FFFF0000"/>
      <name val="Times New Roman"/>
      <family val="1"/>
    </font>
    <font>
      <sz val="11.5"/>
      <color theme="9" tint="-0.499984740745262"/>
      <name val="標楷體"/>
      <family val="4"/>
      <charset val="136"/>
    </font>
    <font>
      <sz val="10"/>
      <color rgb="FF0000FF"/>
      <name val="Times New Roman"/>
      <family val="1"/>
    </font>
    <font>
      <sz val="18"/>
      <color theme="1"/>
      <name val="標楷體"/>
      <family val="4"/>
      <charset val="136"/>
    </font>
    <font>
      <sz val="11"/>
      <color rgb="FF000000"/>
      <name val="標楷體"/>
      <family val="4"/>
      <charset val="136"/>
    </font>
    <font>
      <sz val="12"/>
      <color rgb="FF000000"/>
      <name val="標楷體"/>
      <family val="4"/>
      <charset val="136"/>
    </font>
    <font>
      <sz val="11.5"/>
      <color theme="1"/>
      <name val="新細明體"/>
      <family val="1"/>
      <charset val="136"/>
    </font>
    <font>
      <sz val="11.5"/>
      <color rgb="FF0000FF"/>
      <name val="Times New Roman"/>
      <family val="1"/>
    </font>
    <font>
      <sz val="10"/>
      <color indexed="24"/>
      <name val="Courier New"/>
      <family val="3"/>
    </font>
    <font>
      <sz val="8"/>
      <name val="Arial"/>
      <family val="2"/>
    </font>
    <font>
      <b/>
      <sz val="12"/>
      <name val="Arial"/>
      <family val="2"/>
    </font>
    <font>
      <b/>
      <sz val="12"/>
      <color indexed="24"/>
      <name val="Times New Roman"/>
      <family val="1"/>
    </font>
    <font>
      <sz val="10"/>
      <color indexed="24"/>
      <name val="Times New Roman"/>
      <family val="1"/>
    </font>
    <font>
      <sz val="10"/>
      <name val="Arial"/>
      <family val="2"/>
    </font>
    <font>
      <u/>
      <sz val="9"/>
      <color indexed="36"/>
      <name val="Times New Roman"/>
      <family val="1"/>
    </font>
    <font>
      <sz val="12"/>
      <color theme="1"/>
      <name val="新細明體"/>
      <family val="1"/>
      <charset val="136"/>
      <scheme val="minor"/>
    </font>
    <font>
      <sz val="7.5"/>
      <name val="Century Schoolbook"/>
      <family val="1"/>
    </font>
    <font>
      <b/>
      <sz val="10"/>
      <color indexed="64"/>
      <name val="Arial"/>
      <family val="2"/>
    </font>
    <font>
      <sz val="9"/>
      <color indexed="9"/>
      <name val="Eras Medium ITC"/>
      <family val="2"/>
    </font>
    <font>
      <b/>
      <sz val="11"/>
      <color indexed="9"/>
      <name val="Calibri"/>
      <family val="2"/>
    </font>
    <font>
      <b/>
      <sz val="10"/>
      <color indexed="9"/>
      <name val="Arial"/>
      <family val="2"/>
    </font>
    <font>
      <u/>
      <sz val="16"/>
      <name val="Times New Roman"/>
      <family val="4"/>
      <charset val="136"/>
    </font>
    <font>
      <sz val="12"/>
      <name val="標楷體"/>
      <family val="1"/>
      <charset val="136"/>
    </font>
    <font>
      <sz val="16"/>
      <name val="新細明體"/>
      <family val="1"/>
      <charset val="136"/>
    </font>
    <font>
      <sz val="16"/>
      <name val="新細明體"/>
      <family val="4"/>
      <charset val="136"/>
    </font>
    <font>
      <sz val="12"/>
      <color indexed="8"/>
      <name val="Times New Roman"/>
      <family val="4"/>
      <charset val="136"/>
    </font>
    <font>
      <sz val="12"/>
      <name val="Times New Roman"/>
      <family val="4"/>
      <charset val="136"/>
    </font>
    <font>
      <sz val="12"/>
      <color theme="1"/>
      <name val="Times New Roman"/>
      <family val="4"/>
      <charset val="136"/>
    </font>
    <font>
      <sz val="11.5"/>
      <color indexed="8"/>
      <name val="Times New Roman"/>
      <family val="4"/>
      <charset val="136"/>
    </font>
    <font>
      <sz val="10"/>
      <color indexed="8"/>
      <name val="Times New Roman"/>
      <family val="4"/>
      <charset val="136"/>
    </font>
    <font>
      <sz val="11"/>
      <color indexed="8"/>
      <name val="Times New Roman"/>
      <family val="4"/>
      <charset val="136"/>
    </font>
    <font>
      <sz val="11"/>
      <name val="Times New Roman"/>
      <family val="4"/>
      <charset val="136"/>
    </font>
    <font>
      <sz val="11"/>
      <name val="Times New Roman"/>
      <family val="4"/>
    </font>
    <font>
      <sz val="11"/>
      <color theme="1"/>
      <name val="Times New Roman"/>
      <family val="4"/>
      <charset val="136"/>
    </font>
    <font>
      <sz val="11.5"/>
      <name val="Times New Roman"/>
      <family val="4"/>
      <charset val="136"/>
    </font>
    <font>
      <sz val="12"/>
      <name val="Times New Roman"/>
      <family val="4"/>
    </font>
    <font>
      <sz val="11"/>
      <color rgb="FF000000"/>
      <name val="Times New Roman"/>
      <family val="1"/>
    </font>
    <font>
      <sz val="11.5"/>
      <color rgb="FF000000"/>
      <name val="標楷體"/>
      <family val="4"/>
      <charset val="136"/>
    </font>
    <font>
      <sz val="11.5"/>
      <color theme="1"/>
      <name val="Times New Roman"/>
      <family val="4"/>
      <charset val="136"/>
    </font>
    <font>
      <sz val="10"/>
      <color rgb="FF000000"/>
      <name val="Times New Roman"/>
      <family val="4"/>
    </font>
    <font>
      <sz val="10"/>
      <color rgb="FF000000"/>
      <name val="標楷體"/>
      <family val="4"/>
      <charset val="136"/>
    </font>
    <font>
      <sz val="12"/>
      <color theme="1"/>
      <name val="標楷體"/>
      <family val="1"/>
      <charset val="136"/>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65"/>
        <bgColor indexed="8"/>
      </patternFill>
    </fill>
    <fill>
      <patternFill patternType="solid">
        <fgColor theme="0"/>
        <bgColor indexed="64"/>
      </patternFill>
    </fill>
    <fill>
      <patternFill patternType="solid">
        <fgColor indexed="22"/>
        <bgColor indexed="64"/>
      </patternFill>
    </fill>
    <fill>
      <patternFill patternType="solid">
        <fgColor indexed="26"/>
        <bgColor indexed="64"/>
      </patternFill>
    </fill>
    <fill>
      <patternFill patternType="solid">
        <fgColor rgb="FF4F81BD"/>
        <bgColor indexed="64"/>
      </patternFill>
    </fill>
  </fills>
  <borders count="71">
    <border>
      <left/>
      <right/>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style="thin">
        <color indexed="64"/>
      </left>
      <right style="medium">
        <color indexed="64"/>
      </right>
      <top/>
      <bottom/>
      <diagonal/>
    </border>
    <border>
      <left style="thin">
        <color indexed="64"/>
      </left>
      <right style="thin">
        <color indexed="64"/>
      </right>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right style="thin">
        <color indexed="64"/>
      </right>
      <top/>
      <bottom style="medium">
        <color indexed="64"/>
      </bottom>
      <diagonal/>
    </border>
    <border>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right style="medium">
        <color indexed="64"/>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style="medium">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style="medium">
        <color indexed="64"/>
      </top>
      <bottom/>
      <diagonal/>
    </border>
    <border>
      <left style="thin">
        <color indexed="64"/>
      </left>
      <right/>
      <top/>
      <bottom style="medium">
        <color indexed="64"/>
      </bottom>
      <diagonal/>
    </border>
    <border>
      <left/>
      <right style="thin">
        <color indexed="64"/>
      </right>
      <top style="thin">
        <color indexed="64"/>
      </top>
      <bottom/>
      <diagonal/>
    </border>
    <border>
      <left style="medium">
        <color indexed="64"/>
      </left>
      <right style="thin">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top style="thin">
        <color indexed="64"/>
      </top>
      <bottom/>
      <diagonal/>
    </border>
    <border>
      <left/>
      <right/>
      <top style="medium">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top style="thin">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right/>
      <top style="medium">
        <color indexed="64"/>
      </top>
      <bottom style="medium">
        <color indexed="64"/>
      </bottom>
      <diagonal/>
    </border>
    <border>
      <left/>
      <right/>
      <top style="double">
        <color indexed="64"/>
      </top>
      <bottom/>
      <diagonal/>
    </border>
    <border>
      <left/>
      <right style="dotted">
        <color indexed="64"/>
      </right>
      <top/>
      <bottom/>
      <diagonal/>
    </border>
  </borders>
  <cellStyleXfs count="4763">
    <xf numFmtId="0" fontId="0" fillId="0" borderId="0">
      <alignment vertical="center"/>
    </xf>
    <xf numFmtId="0" fontId="67" fillId="0" borderId="0">
      <alignment horizontal="left" vertical="center"/>
    </xf>
    <xf numFmtId="0" fontId="35" fillId="2" borderId="0" applyNumberFormat="0" applyBorder="0" applyAlignment="0" applyProtection="0">
      <alignment vertical="center"/>
    </xf>
    <xf numFmtId="0" fontId="35" fillId="2" borderId="0" applyNumberFormat="0" applyBorder="0" applyAlignment="0" applyProtection="0">
      <alignment vertical="center"/>
    </xf>
    <xf numFmtId="0" fontId="35" fillId="3" borderId="0" applyNumberFormat="0" applyBorder="0" applyAlignment="0" applyProtection="0">
      <alignment vertical="center"/>
    </xf>
    <xf numFmtId="0" fontId="35" fillId="3" borderId="0" applyNumberFormat="0" applyBorder="0" applyAlignment="0" applyProtection="0">
      <alignment vertical="center"/>
    </xf>
    <xf numFmtId="0" fontId="35" fillId="4" borderId="0" applyNumberFormat="0" applyBorder="0" applyAlignment="0" applyProtection="0">
      <alignment vertical="center"/>
    </xf>
    <xf numFmtId="0" fontId="35" fillId="4" borderId="0" applyNumberFormat="0" applyBorder="0" applyAlignment="0" applyProtection="0">
      <alignment vertical="center"/>
    </xf>
    <xf numFmtId="0" fontId="35" fillId="5" borderId="0" applyNumberFormat="0" applyBorder="0" applyAlignment="0" applyProtection="0">
      <alignment vertical="center"/>
    </xf>
    <xf numFmtId="0" fontId="35" fillId="5" borderId="0" applyNumberFormat="0" applyBorder="0" applyAlignment="0" applyProtection="0">
      <alignment vertical="center"/>
    </xf>
    <xf numFmtId="0" fontId="35" fillId="6" borderId="0" applyNumberFormat="0" applyBorder="0" applyAlignment="0" applyProtection="0">
      <alignment vertical="center"/>
    </xf>
    <xf numFmtId="0" fontId="35" fillId="6" borderId="0" applyNumberFormat="0" applyBorder="0" applyAlignment="0" applyProtection="0">
      <alignment vertical="center"/>
    </xf>
    <xf numFmtId="0" fontId="35" fillId="7" borderId="0" applyNumberFormat="0" applyBorder="0" applyAlignment="0" applyProtection="0">
      <alignment vertical="center"/>
    </xf>
    <xf numFmtId="0" fontId="35" fillId="7" borderId="0" applyNumberFormat="0" applyBorder="0" applyAlignment="0" applyProtection="0">
      <alignment vertical="center"/>
    </xf>
    <xf numFmtId="0" fontId="35" fillId="8" borderId="0" applyNumberFormat="0" applyBorder="0" applyAlignment="0" applyProtection="0">
      <alignment vertical="center"/>
    </xf>
    <xf numFmtId="0" fontId="35" fillId="8" borderId="0" applyNumberFormat="0" applyBorder="0" applyAlignment="0" applyProtection="0">
      <alignment vertical="center"/>
    </xf>
    <xf numFmtId="0" fontId="35" fillId="9" borderId="0" applyNumberFormat="0" applyBorder="0" applyAlignment="0" applyProtection="0">
      <alignment vertical="center"/>
    </xf>
    <xf numFmtId="0" fontId="35" fillId="9" borderId="0" applyNumberFormat="0" applyBorder="0" applyAlignment="0" applyProtection="0">
      <alignment vertical="center"/>
    </xf>
    <xf numFmtId="0" fontId="35" fillId="10" borderId="0" applyNumberFormat="0" applyBorder="0" applyAlignment="0" applyProtection="0">
      <alignment vertical="center"/>
    </xf>
    <xf numFmtId="0" fontId="35" fillId="10" borderId="0" applyNumberFormat="0" applyBorder="0" applyAlignment="0" applyProtection="0">
      <alignment vertical="center"/>
    </xf>
    <xf numFmtId="0" fontId="35" fillId="5" borderId="0" applyNumberFormat="0" applyBorder="0" applyAlignment="0" applyProtection="0">
      <alignment vertical="center"/>
    </xf>
    <xf numFmtId="0" fontId="35" fillId="5" borderId="0" applyNumberFormat="0" applyBorder="0" applyAlignment="0" applyProtection="0">
      <alignment vertical="center"/>
    </xf>
    <xf numFmtId="0" fontId="35" fillId="8" borderId="0" applyNumberFormat="0" applyBorder="0" applyAlignment="0" applyProtection="0">
      <alignment vertical="center"/>
    </xf>
    <xf numFmtId="0" fontId="35" fillId="8" borderId="0" applyNumberFormat="0" applyBorder="0" applyAlignment="0" applyProtection="0">
      <alignment vertical="center"/>
    </xf>
    <xf numFmtId="0" fontId="35" fillId="11" borderId="0" applyNumberFormat="0" applyBorder="0" applyAlignment="0" applyProtection="0">
      <alignment vertical="center"/>
    </xf>
    <xf numFmtId="0" fontId="35" fillId="11" borderId="0" applyNumberFormat="0" applyBorder="0" applyAlignment="0" applyProtection="0">
      <alignment vertical="center"/>
    </xf>
    <xf numFmtId="0" fontId="36" fillId="12" borderId="0" applyNumberFormat="0" applyBorder="0" applyAlignment="0" applyProtection="0">
      <alignment vertical="center"/>
    </xf>
    <xf numFmtId="0" fontId="36" fillId="12" borderId="0" applyNumberFormat="0" applyBorder="0" applyAlignment="0" applyProtection="0">
      <alignment vertical="center"/>
    </xf>
    <xf numFmtId="0" fontId="36" fillId="9" borderId="0" applyNumberFormat="0" applyBorder="0" applyAlignment="0" applyProtection="0">
      <alignment vertical="center"/>
    </xf>
    <xf numFmtId="0" fontId="36" fillId="9" borderId="0" applyNumberFormat="0" applyBorder="0" applyAlignment="0" applyProtection="0">
      <alignment vertical="center"/>
    </xf>
    <xf numFmtId="0" fontId="36" fillId="10" borderId="0" applyNumberFormat="0" applyBorder="0" applyAlignment="0" applyProtection="0">
      <alignment vertical="center"/>
    </xf>
    <xf numFmtId="0" fontId="36" fillId="10" borderId="0" applyNumberFormat="0" applyBorder="0" applyAlignment="0" applyProtection="0">
      <alignment vertical="center"/>
    </xf>
    <xf numFmtId="0" fontId="36" fillId="13" borderId="0" applyNumberFormat="0" applyBorder="0" applyAlignment="0" applyProtection="0">
      <alignment vertical="center"/>
    </xf>
    <xf numFmtId="0" fontId="36" fillId="13" borderId="0" applyNumberFormat="0" applyBorder="0" applyAlignment="0" applyProtection="0">
      <alignment vertical="center"/>
    </xf>
    <xf numFmtId="0" fontId="36" fillId="14" borderId="0" applyNumberFormat="0" applyBorder="0" applyAlignment="0" applyProtection="0">
      <alignment vertical="center"/>
    </xf>
    <xf numFmtId="0" fontId="36" fillId="14" borderId="0" applyNumberFormat="0" applyBorder="0" applyAlignment="0" applyProtection="0">
      <alignment vertical="center"/>
    </xf>
    <xf numFmtId="0" fontId="36" fillId="15" borderId="0" applyNumberFormat="0" applyBorder="0" applyAlignment="0" applyProtection="0">
      <alignment vertical="center"/>
    </xf>
    <xf numFmtId="0" fontId="36" fillId="15" borderId="0" applyNumberFormat="0" applyBorder="0" applyAlignment="0" applyProtection="0">
      <alignment vertical="center"/>
    </xf>
    <xf numFmtId="182" fontId="22" fillId="0" borderId="0" applyFont="0" applyFill="0" applyBorder="0" applyAlignment="0" applyProtection="0"/>
    <xf numFmtId="0" fontId="6" fillId="0" borderId="0">
      <alignment vertical="center"/>
    </xf>
    <xf numFmtId="0" fontId="80" fillId="0" borderId="0"/>
    <xf numFmtId="0" fontId="3" fillId="0" borderId="0">
      <alignment vertical="center"/>
    </xf>
    <xf numFmtId="0" fontId="60" fillId="0" borderId="0"/>
    <xf numFmtId="0" fontId="3" fillId="0" borderId="0">
      <alignment vertical="center"/>
    </xf>
    <xf numFmtId="0" fontId="63" fillId="0" borderId="0"/>
    <xf numFmtId="0" fontId="60" fillId="0" borderId="0"/>
    <xf numFmtId="0" fontId="6" fillId="0" borderId="0">
      <alignment vertical="center"/>
    </xf>
    <xf numFmtId="0" fontId="6" fillId="0" borderId="0">
      <alignment vertical="center"/>
    </xf>
    <xf numFmtId="0" fontId="35" fillId="0" borderId="0">
      <alignment vertical="center"/>
    </xf>
    <xf numFmtId="0" fontId="3" fillId="0" borderId="0"/>
    <xf numFmtId="0" fontId="6" fillId="0" borderId="0">
      <alignment vertical="center"/>
    </xf>
    <xf numFmtId="0" fontId="6" fillId="0" borderId="0">
      <alignment vertical="center"/>
    </xf>
    <xf numFmtId="0" fontId="68" fillId="0" borderId="0"/>
    <xf numFmtId="0" fontId="6" fillId="0" borderId="0">
      <alignment vertical="center"/>
    </xf>
    <xf numFmtId="0" fontId="6" fillId="0" borderId="0">
      <alignment vertical="center"/>
    </xf>
    <xf numFmtId="0" fontId="6" fillId="0" borderId="0">
      <alignment vertical="center"/>
    </xf>
    <xf numFmtId="0" fontId="21" fillId="0" borderId="0"/>
    <xf numFmtId="0" fontId="3" fillId="0" borderId="0"/>
    <xf numFmtId="0" fontId="26" fillId="0" borderId="0" applyFont="0"/>
    <xf numFmtId="0" fontId="126" fillId="0" borderId="0" applyFont="0"/>
    <xf numFmtId="0" fontId="26" fillId="0" borderId="0"/>
    <xf numFmtId="0" fontId="126" fillId="0" borderId="0"/>
    <xf numFmtId="0" fontId="6" fillId="0" borderId="0"/>
    <xf numFmtId="0" fontId="22" fillId="0" borderId="0"/>
    <xf numFmtId="0" fontId="26" fillId="0" borderId="0" applyFont="0"/>
    <xf numFmtId="0" fontId="26" fillId="0" borderId="0" applyFont="0"/>
    <xf numFmtId="43" fontId="3" fillId="0" borderId="0" applyFont="0" applyFill="0" applyBorder="0" applyAlignment="0" applyProtection="0">
      <alignment vertical="center"/>
    </xf>
    <xf numFmtId="43" fontId="22" fillId="0" borderId="0" applyFont="0" applyFill="0" applyBorder="0" applyAlignment="0" applyProtection="0"/>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1" fontId="71" fillId="0" borderId="0" applyFont="0" applyFill="0" applyBorder="0" applyAlignment="0" applyProtection="0">
      <alignment vertical="center"/>
    </xf>
    <xf numFmtId="41" fontId="71" fillId="0" borderId="0" applyFont="0" applyFill="0" applyBorder="0" applyAlignment="0" applyProtection="0">
      <alignment vertical="center"/>
    </xf>
    <xf numFmtId="41" fontId="71" fillId="0" borderId="0" applyFont="0" applyFill="0" applyBorder="0" applyAlignment="0" applyProtection="0">
      <alignment vertical="center"/>
    </xf>
    <xf numFmtId="41" fontId="71" fillId="0" borderId="0" applyFont="0" applyFill="0" applyBorder="0" applyAlignment="0" applyProtection="0">
      <alignment vertical="center"/>
    </xf>
    <xf numFmtId="41" fontId="71" fillId="0" borderId="0" applyFont="0" applyFill="0" applyBorder="0" applyAlignment="0" applyProtection="0">
      <alignment vertical="center"/>
    </xf>
    <xf numFmtId="41" fontId="71" fillId="0" borderId="0" applyFont="0" applyFill="0" applyBorder="0" applyAlignment="0" applyProtection="0">
      <alignment vertical="center"/>
    </xf>
    <xf numFmtId="41" fontId="71" fillId="0" borderId="0" applyFont="0" applyFill="0" applyBorder="0" applyAlignment="0" applyProtection="0">
      <alignment vertical="center"/>
    </xf>
    <xf numFmtId="41" fontId="71" fillId="0" borderId="0" applyFont="0" applyFill="0" applyBorder="0" applyAlignment="0" applyProtection="0">
      <alignment vertical="center"/>
    </xf>
    <xf numFmtId="41" fontId="71" fillId="0" borderId="0" applyFont="0" applyFill="0" applyBorder="0" applyAlignment="0" applyProtection="0">
      <alignment vertical="center"/>
    </xf>
    <xf numFmtId="41" fontId="71" fillId="0" borderId="0" applyFont="0" applyFill="0" applyBorder="0" applyAlignment="0" applyProtection="0">
      <alignment vertical="center"/>
    </xf>
    <xf numFmtId="41" fontId="71" fillId="0" borderId="0" applyFont="0" applyFill="0" applyBorder="0" applyAlignment="0" applyProtection="0">
      <alignment vertical="center"/>
    </xf>
    <xf numFmtId="41" fontId="71" fillId="0" borderId="0" applyFont="0" applyFill="0" applyBorder="0" applyAlignment="0" applyProtection="0">
      <alignment vertical="center"/>
    </xf>
    <xf numFmtId="41" fontId="71" fillId="0" borderId="0" applyFont="0" applyFill="0" applyBorder="0" applyAlignment="0" applyProtection="0">
      <alignment vertical="center"/>
    </xf>
    <xf numFmtId="41" fontId="71" fillId="0" borderId="0" applyFont="0" applyFill="0" applyBorder="0" applyAlignment="0" applyProtection="0">
      <alignment vertical="center"/>
    </xf>
    <xf numFmtId="41" fontId="71" fillId="0" borderId="0" applyFont="0" applyFill="0" applyBorder="0" applyAlignment="0" applyProtection="0">
      <alignment vertical="center"/>
    </xf>
    <xf numFmtId="41" fontId="71"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0" fontId="37" fillId="16" borderId="0" applyNumberFormat="0" applyBorder="0" applyAlignment="0" applyProtection="0">
      <alignment vertical="center"/>
    </xf>
    <xf numFmtId="0" fontId="37" fillId="16" borderId="0" applyNumberFormat="0" applyBorder="0" applyAlignment="0" applyProtection="0">
      <alignment vertical="center"/>
    </xf>
    <xf numFmtId="0" fontId="38" fillId="0" borderId="0"/>
    <xf numFmtId="0" fontId="39" fillId="0" borderId="1" applyNumberFormat="0" applyFill="0" applyAlignment="0" applyProtection="0">
      <alignment vertical="center"/>
    </xf>
    <xf numFmtId="0" fontId="39" fillId="0" borderId="1" applyNumberFormat="0" applyFill="0" applyAlignment="0" applyProtection="0">
      <alignment vertical="center"/>
    </xf>
    <xf numFmtId="0" fontId="40" fillId="4" borderId="0" applyNumberFormat="0" applyBorder="0" applyAlignment="0" applyProtection="0">
      <alignment vertical="center"/>
    </xf>
    <xf numFmtId="0" fontId="40" fillId="4" borderId="0" applyNumberFormat="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6" fillId="0" borderId="0" applyFont="0" applyFill="0" applyBorder="0" applyAlignment="0" applyProtection="0">
      <alignment vertical="center"/>
    </xf>
    <xf numFmtId="0" fontId="6" fillId="0" borderId="0" applyNumberFormat="0">
      <alignment horizontal="centerContinuous" vertical="center"/>
    </xf>
    <xf numFmtId="0" fontId="41" fillId="17" borderId="2" applyNumberFormat="0" applyAlignment="0" applyProtection="0">
      <alignment vertical="center"/>
    </xf>
    <xf numFmtId="0" fontId="41" fillId="17" borderId="2" applyNumberFormat="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185" fontId="6" fillId="0" borderId="0" applyFont="0" applyFill="0" applyBorder="0" applyAlignment="0" applyProtection="0"/>
    <xf numFmtId="42" fontId="6" fillId="0" borderId="0" applyFont="0" applyFill="0" applyBorder="0" applyAlignment="0" applyProtection="0"/>
    <xf numFmtId="42" fontId="6" fillId="0" borderId="0" applyFont="0" applyFill="0" applyBorder="0" applyAlignment="0" applyProtection="0"/>
    <xf numFmtId="42" fontId="6" fillId="0" borderId="0" applyFont="0" applyFill="0" applyBorder="0" applyAlignment="0" applyProtection="0"/>
    <xf numFmtId="42" fontId="6" fillId="0" borderId="0" applyFont="0" applyFill="0" applyBorder="0" applyAlignment="0" applyProtection="0"/>
    <xf numFmtId="42" fontId="6" fillId="0" borderId="0" applyFont="0" applyFill="0" applyBorder="0" applyAlignment="0" applyProtection="0"/>
    <xf numFmtId="42" fontId="6" fillId="0" borderId="0" applyFont="0" applyFill="0" applyBorder="0" applyAlignment="0" applyProtection="0"/>
    <xf numFmtId="42" fontId="6" fillId="0" borderId="0" applyFont="0" applyFill="0" applyBorder="0" applyAlignment="0" applyProtection="0"/>
    <xf numFmtId="42" fontId="6" fillId="0" borderId="0" applyFont="0" applyFill="0" applyBorder="0" applyAlignment="0" applyProtection="0"/>
    <xf numFmtId="0" fontId="42" fillId="0" borderId="3" applyNumberFormat="0" applyFill="0" applyAlignment="0" applyProtection="0">
      <alignment vertical="center"/>
    </xf>
    <xf numFmtId="0" fontId="42" fillId="0" borderId="3" applyNumberFormat="0" applyFill="0" applyAlignment="0" applyProtection="0">
      <alignment vertical="center"/>
    </xf>
    <xf numFmtId="0" fontId="35" fillId="18" borderId="4" applyNumberFormat="0" applyFont="0" applyAlignment="0" applyProtection="0">
      <alignment vertical="center"/>
    </xf>
    <xf numFmtId="0" fontId="3" fillId="18" borderId="4" applyNumberFormat="0" applyFont="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36" fillId="19" borderId="0" applyNumberFormat="0" applyBorder="0" applyAlignment="0" applyProtection="0">
      <alignment vertical="center"/>
    </xf>
    <xf numFmtId="0" fontId="36" fillId="19" borderId="0" applyNumberFormat="0" applyBorder="0" applyAlignment="0" applyProtection="0">
      <alignment vertical="center"/>
    </xf>
    <xf numFmtId="0" fontId="36" fillId="20" borderId="0" applyNumberFormat="0" applyBorder="0" applyAlignment="0" applyProtection="0">
      <alignment vertical="center"/>
    </xf>
    <xf numFmtId="0" fontId="36" fillId="20" borderId="0" applyNumberFormat="0" applyBorder="0" applyAlignment="0" applyProtection="0">
      <alignment vertical="center"/>
    </xf>
    <xf numFmtId="0" fontId="36" fillId="21" borderId="0" applyNumberFormat="0" applyBorder="0" applyAlignment="0" applyProtection="0">
      <alignment vertical="center"/>
    </xf>
    <xf numFmtId="0" fontId="36" fillId="21" borderId="0" applyNumberFormat="0" applyBorder="0" applyAlignment="0" applyProtection="0">
      <alignment vertical="center"/>
    </xf>
    <xf numFmtId="0" fontId="36" fillId="13" borderId="0" applyNumberFormat="0" applyBorder="0" applyAlignment="0" applyProtection="0">
      <alignment vertical="center"/>
    </xf>
    <xf numFmtId="0" fontId="36" fillId="13" borderId="0" applyNumberFormat="0" applyBorder="0" applyAlignment="0" applyProtection="0">
      <alignment vertical="center"/>
    </xf>
    <xf numFmtId="0" fontId="36" fillId="14" borderId="0" applyNumberFormat="0" applyBorder="0" applyAlignment="0" applyProtection="0">
      <alignment vertical="center"/>
    </xf>
    <xf numFmtId="0" fontId="36" fillId="14" borderId="0" applyNumberFormat="0" applyBorder="0" applyAlignment="0" applyProtection="0">
      <alignment vertical="center"/>
    </xf>
    <xf numFmtId="0" fontId="36" fillId="22" borderId="0" applyNumberFormat="0" applyBorder="0" applyAlignment="0" applyProtection="0">
      <alignment vertical="center"/>
    </xf>
    <xf numFmtId="0" fontId="36" fillId="22" borderId="0" applyNumberFormat="0" applyBorder="0" applyAlignment="0" applyProtection="0">
      <alignment vertical="center"/>
    </xf>
    <xf numFmtId="0" fontId="44" fillId="0" borderId="0" applyNumberFormat="0" applyFill="0" applyBorder="0" applyAlignment="0" applyProtection="0">
      <alignment vertical="center"/>
    </xf>
    <xf numFmtId="0" fontId="45" fillId="0" borderId="5" applyNumberFormat="0" applyFill="0" applyAlignment="0" applyProtection="0">
      <alignment vertical="center"/>
    </xf>
    <xf numFmtId="0" fontId="45" fillId="0" borderId="5" applyNumberFormat="0" applyFill="0" applyAlignment="0" applyProtection="0">
      <alignment vertical="center"/>
    </xf>
    <xf numFmtId="0" fontId="46" fillId="0" borderId="6" applyNumberFormat="0" applyFill="0" applyAlignment="0" applyProtection="0">
      <alignment vertical="center"/>
    </xf>
    <xf numFmtId="0" fontId="46" fillId="0" borderId="6" applyNumberFormat="0" applyFill="0" applyAlignment="0" applyProtection="0">
      <alignment vertical="center"/>
    </xf>
    <xf numFmtId="0" fontId="47" fillId="0" borderId="7" applyNumberFormat="0" applyFill="0" applyAlignment="0" applyProtection="0">
      <alignment vertical="center"/>
    </xf>
    <xf numFmtId="0" fontId="47" fillId="0" borderId="7" applyNumberFormat="0" applyFill="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4" fillId="0" borderId="0" applyNumberFormat="0" applyFill="0" applyBorder="0" applyAlignment="0" applyProtection="0">
      <alignment vertical="center"/>
    </xf>
    <xf numFmtId="0" fontId="67" fillId="0" borderId="0">
      <alignment horizontal="left" vertical="center"/>
    </xf>
    <xf numFmtId="0" fontId="48" fillId="7" borderId="2" applyNumberForma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50" fillId="23" borderId="9" applyNumberFormat="0" applyAlignment="0" applyProtection="0">
      <alignment vertical="center"/>
    </xf>
    <xf numFmtId="0" fontId="50" fillId="23" borderId="9" applyNumberFormat="0" applyAlignment="0" applyProtection="0">
      <alignment vertical="center"/>
    </xf>
    <xf numFmtId="0" fontId="51" fillId="3" borderId="0" applyNumberFormat="0" applyBorder="0" applyAlignment="0" applyProtection="0">
      <alignment vertical="center"/>
    </xf>
    <xf numFmtId="0" fontId="51" fillId="3" borderId="0" applyNumberFormat="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186" fontId="81" fillId="0" borderId="0" applyFont="0" applyFill="0" applyBorder="0" applyAlignment="0" applyProtection="0"/>
    <xf numFmtId="187" fontId="81" fillId="0" borderId="0" applyFont="0" applyFill="0" applyBorder="0" applyAlignment="0" applyProtection="0"/>
    <xf numFmtId="188" fontId="81" fillId="0" borderId="0" applyFont="0" applyFill="0" applyBorder="0" applyAlignment="0" applyProtection="0"/>
    <xf numFmtId="189" fontId="81" fillId="0" borderId="0" applyFont="0" applyFill="0" applyBorder="0" applyAlignment="0" applyProtection="0"/>
    <xf numFmtId="3" fontId="158" fillId="0" borderId="0" applyFont="0" applyFill="0" applyBorder="0" applyAlignment="0" applyProtection="0"/>
    <xf numFmtId="190" fontId="158" fillId="0" borderId="0" applyFont="0" applyFill="0" applyBorder="0" applyAlignment="0" applyProtection="0"/>
    <xf numFmtId="0" fontId="158" fillId="0" borderId="0" applyFont="0" applyFill="0" applyBorder="0" applyAlignment="0" applyProtection="0"/>
    <xf numFmtId="2" fontId="158" fillId="0" borderId="0" applyFont="0" applyFill="0" applyBorder="0" applyAlignment="0" applyProtection="0"/>
    <xf numFmtId="38" fontId="159" fillId="26" borderId="0" applyNumberFormat="0" applyBorder="0" applyAlignment="0" applyProtection="0"/>
    <xf numFmtId="0" fontId="83" fillId="0" borderId="0"/>
    <xf numFmtId="0" fontId="160" fillId="0" borderId="68" applyNumberFormat="0" applyAlignment="0" applyProtection="0">
      <alignment horizontal="left" vertical="center"/>
    </xf>
    <xf numFmtId="0" fontId="160" fillId="0" borderId="53">
      <alignment horizontal="left" vertical="center"/>
    </xf>
    <xf numFmtId="0" fontId="161" fillId="0" borderId="0" applyNumberFormat="0" applyFill="0" applyBorder="0" applyAlignment="0" applyProtection="0"/>
    <xf numFmtId="0" fontId="162" fillId="0" borderId="0" applyNumberFormat="0" applyFill="0" applyBorder="0" applyAlignment="0" applyProtection="0"/>
    <xf numFmtId="10" fontId="159" fillId="27" borderId="16" applyNumberFormat="0" applyBorder="0" applyAlignment="0" applyProtection="0"/>
    <xf numFmtId="0" fontId="163" fillId="0" borderId="0"/>
    <xf numFmtId="0" fontId="9" fillId="0" borderId="0"/>
    <xf numFmtId="10" fontId="163" fillId="0" borderId="0" applyFont="0" applyFill="0" applyBorder="0" applyAlignment="0" applyProtection="0"/>
    <xf numFmtId="0" fontId="158" fillId="0" borderId="69" applyNumberFormat="0" applyFont="0" applyFill="0" applyAlignment="0" applyProtection="0"/>
    <xf numFmtId="0" fontId="165" fillId="0" borderId="0">
      <alignment vertical="center"/>
    </xf>
    <xf numFmtId="43" fontId="3" fillId="0" borderId="0" applyFont="0" applyFill="0" applyBorder="0" applyAlignment="0" applyProtection="0">
      <alignment vertical="center"/>
    </xf>
    <xf numFmtId="43" fontId="22" fillId="0" borderId="0" applyFont="0" applyFill="0" applyBorder="0" applyAlignment="0" applyProtection="0"/>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22" fillId="0" borderId="0" applyFont="0" applyFill="0" applyBorder="0" applyAlignment="0" applyProtection="0"/>
    <xf numFmtId="43" fontId="3" fillId="0" borderId="0" applyFont="0" applyFill="0" applyBorder="0" applyAlignment="0" applyProtection="0">
      <alignment vertical="center"/>
    </xf>
    <xf numFmtId="43" fontId="6" fillId="0" borderId="0" applyFont="0" applyFill="0" applyBorder="0" applyAlignment="0" applyProtection="0">
      <alignment vertical="center"/>
    </xf>
    <xf numFmtId="43" fontId="3" fillId="0" borderId="0" applyFont="0" applyFill="0" applyBorder="0" applyAlignment="0" applyProtection="0"/>
    <xf numFmtId="41" fontId="71" fillId="0" borderId="0" applyFont="0" applyFill="0" applyBorder="0" applyAlignment="0" applyProtection="0">
      <alignment vertical="center"/>
    </xf>
    <xf numFmtId="41" fontId="3" fillId="0" borderId="0" applyFont="0" applyFill="0" applyBorder="0" applyAlignment="0" applyProtection="0">
      <alignment vertical="center"/>
    </xf>
    <xf numFmtId="191" fontId="163" fillId="0" borderId="0" applyFont="0" applyFill="0" applyBorder="0" applyAlignment="0" applyProtection="0"/>
    <xf numFmtId="192" fontId="163" fillId="0" borderId="0" applyFont="0" applyFill="0" applyBorder="0" applyAlignment="0" applyProtection="0"/>
    <xf numFmtId="42" fontId="6" fillId="0" borderId="0" applyFont="0" applyFill="0" applyBorder="0" applyAlignment="0" applyProtection="0"/>
    <xf numFmtId="44" fontId="163" fillId="0" borderId="0" applyFont="0" applyFill="0" applyBorder="0" applyAlignment="0" applyProtection="0"/>
    <xf numFmtId="42" fontId="163" fillId="0" borderId="0" applyFont="0" applyFill="0" applyBorder="0" applyAlignment="0" applyProtection="0"/>
    <xf numFmtId="0" fontId="163" fillId="0" borderId="0"/>
    <xf numFmtId="0" fontId="164" fillId="0" borderId="0" applyNumberFormat="0" applyFill="0" applyBorder="0" applyAlignment="0" applyProtection="0">
      <alignment vertical="top"/>
      <protection locked="0"/>
    </xf>
    <xf numFmtId="0" fontId="26" fillId="0" borderId="0" applyFont="0"/>
    <xf numFmtId="0" fontId="2" fillId="0" borderId="0">
      <alignment vertical="center"/>
    </xf>
    <xf numFmtId="0" fontId="3" fillId="0" borderId="0">
      <alignment vertical="center"/>
    </xf>
    <xf numFmtId="0" fontId="2" fillId="0" borderId="0">
      <alignment vertical="center"/>
    </xf>
    <xf numFmtId="0" fontId="6" fillId="0" borderId="0">
      <alignment vertical="center"/>
    </xf>
    <xf numFmtId="0" fontId="21" fillId="0" borderId="0"/>
    <xf numFmtId="0" fontId="3" fillId="0" borderId="0"/>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22" fillId="0" borderId="0" applyFont="0" applyFill="0" applyBorder="0" applyAlignment="0" applyProtection="0"/>
    <xf numFmtId="43" fontId="22" fillId="0" borderId="0" applyFont="0" applyFill="0" applyBorder="0" applyAlignment="0" applyProtection="0"/>
    <xf numFmtId="43" fontId="3" fillId="0" borderId="0" applyFont="0" applyFill="0" applyBorder="0" applyAlignment="0" applyProtection="0">
      <alignment vertical="center"/>
    </xf>
    <xf numFmtId="43" fontId="6" fillId="0" borderId="0" applyFont="0" applyFill="0" applyBorder="0" applyAlignment="0" applyProtection="0">
      <alignment vertical="center"/>
    </xf>
    <xf numFmtId="43" fontId="3" fillId="0" borderId="0" applyFont="0" applyFill="0" applyBorder="0" applyAlignment="0" applyProtection="0"/>
    <xf numFmtId="43" fontId="3" fillId="0" borderId="0" applyFont="0" applyFill="0" applyBorder="0" applyAlignment="0" applyProtection="0">
      <alignment vertical="center"/>
    </xf>
    <xf numFmtId="41" fontId="71" fillId="0" borderId="0" applyFont="0" applyFill="0" applyBorder="0" applyAlignment="0" applyProtection="0">
      <alignment vertical="center"/>
    </xf>
    <xf numFmtId="41" fontId="3" fillId="0" borderId="0" applyFont="0" applyFill="0" applyBorder="0" applyAlignment="0" applyProtection="0">
      <alignment vertical="center"/>
    </xf>
    <xf numFmtId="44" fontId="3" fillId="0" borderId="0" applyFont="0" applyFill="0" applyBorder="0" applyAlignment="0" applyProtection="0">
      <alignment vertical="center"/>
    </xf>
    <xf numFmtId="42" fontId="6" fillId="0" borderId="0" applyFont="0" applyFill="0" applyBorder="0" applyAlignment="0" applyProtection="0"/>
    <xf numFmtId="0" fontId="2" fillId="0" borderId="0">
      <alignment vertical="center"/>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7" fillId="0" borderId="0"/>
    <xf numFmtId="0" fontId="7" fillId="0" borderId="0"/>
    <xf numFmtId="0" fontId="6" fillId="0" borderId="0"/>
    <xf numFmtId="0" fontId="7" fillId="0" borderId="0"/>
    <xf numFmtId="0" fontId="6" fillId="0" borderId="0"/>
    <xf numFmtId="0" fontId="6" fillId="0" borderId="0"/>
    <xf numFmtId="0" fontId="6" fillId="0" borderId="0"/>
    <xf numFmtId="0" fontId="6" fillId="0" borderId="0"/>
    <xf numFmtId="0" fontId="7" fillId="0" borderId="0"/>
    <xf numFmtId="0" fontId="6" fillId="0" borderId="0"/>
    <xf numFmtId="0" fontId="6" fillId="0" borderId="0"/>
    <xf numFmtId="0" fontId="6" fillId="0" borderId="0"/>
    <xf numFmtId="38" fontId="11" fillId="0" borderId="0" applyBorder="0" applyAlignment="0"/>
    <xf numFmtId="0" fontId="3" fillId="0" borderId="0" applyNumberFormat="0" applyFill="0" applyBorder="0">
      <alignment horizontal="center" vertical="center"/>
    </xf>
    <xf numFmtId="193" fontId="166" fillId="0" borderId="70" applyFill="0" applyBorder="0" applyProtection="0">
      <alignment horizontal="right" vertical="center"/>
    </xf>
    <xf numFmtId="194" fontId="166" fillId="0" borderId="0" applyFill="0" applyBorder="0" applyProtection="0">
      <alignment horizontal="right" vertical="center"/>
    </xf>
    <xf numFmtId="0" fontId="3" fillId="0" borderId="0">
      <alignment vertical="center"/>
    </xf>
    <xf numFmtId="0" fontId="3" fillId="0" borderId="0">
      <alignment vertical="center"/>
    </xf>
    <xf numFmtId="0" fontId="3" fillId="0" borderId="0">
      <alignment vertical="center"/>
    </xf>
    <xf numFmtId="43" fontId="2" fillId="0" borderId="0" applyFont="0" applyFill="0" applyBorder="0" applyAlignment="0" applyProtection="0">
      <alignment vertical="center"/>
    </xf>
    <xf numFmtId="43" fontId="165" fillId="0" borderId="0" applyFont="0" applyFill="0" applyBorder="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41" fillId="17" borderId="2" applyNumberFormat="0" applyAlignment="0" applyProtection="0">
      <alignment vertical="center"/>
    </xf>
    <xf numFmtId="0" fontId="71" fillId="3" borderId="0" applyNumberFormat="0" applyBorder="0" applyAlignment="0" applyProtection="0">
      <alignment vertical="center"/>
    </xf>
    <xf numFmtId="0" fontId="49" fillId="17" borderId="8" applyNumberFormat="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160" fillId="0" borderId="53">
      <alignment horizontal="left" vertical="center"/>
    </xf>
    <xf numFmtId="0" fontId="160" fillId="0" borderId="53">
      <alignment horizontal="lef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160" fillId="0" borderId="53">
      <alignment horizontal="left" vertical="center"/>
    </xf>
    <xf numFmtId="0" fontId="48" fillId="7" borderId="2" applyNumberFormat="0" applyAlignment="0" applyProtection="0">
      <alignment vertical="center"/>
    </xf>
    <xf numFmtId="10" fontId="159" fillId="27" borderId="16" applyNumberFormat="0" applyBorder="0" applyAlignment="0" applyProtection="0"/>
    <xf numFmtId="0" fontId="39" fillId="0" borderId="1" applyNumberFormat="0" applyFill="0" applyAlignment="0" applyProtection="0">
      <alignment vertical="center"/>
    </xf>
    <xf numFmtId="0" fontId="39" fillId="0" borderId="1" applyNumberFormat="0" applyFill="0" applyAlignment="0" applyProtection="0">
      <alignment vertical="center"/>
    </xf>
    <xf numFmtId="43" fontId="167" fillId="0" borderId="0" applyFont="0" applyFill="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39" fillId="0" borderId="1" applyNumberFormat="0" applyFill="0" applyAlignment="0" applyProtection="0">
      <alignment vertical="center"/>
    </xf>
    <xf numFmtId="10" fontId="159" fillId="27" borderId="16" applyNumberFormat="0" applyBorder="0" applyAlignment="0" applyProtection="0"/>
    <xf numFmtId="0" fontId="41" fillId="17" borderId="2" applyNumberFormat="0" applyAlignment="0" applyProtection="0">
      <alignment vertical="center"/>
    </xf>
    <xf numFmtId="0" fontId="41" fillId="17" borderId="2" applyNumberFormat="0" applyAlignment="0" applyProtection="0">
      <alignment vertical="center"/>
    </xf>
    <xf numFmtId="0" fontId="160" fillId="0" borderId="53">
      <alignment horizontal="left" vertical="center"/>
    </xf>
    <xf numFmtId="0" fontId="41" fillId="17" borderId="2" applyNumberFormat="0" applyAlignment="0" applyProtection="0">
      <alignment vertical="center"/>
    </xf>
    <xf numFmtId="0" fontId="49" fillId="17" borderId="8" applyNumberFormat="0" applyAlignment="0" applyProtection="0">
      <alignment vertical="center"/>
    </xf>
    <xf numFmtId="0" fontId="168" fillId="19" borderId="0" applyNumberFormat="0" applyBorder="0" applyAlignment="0" applyProtection="0">
      <alignment vertical="center"/>
    </xf>
    <xf numFmtId="0" fontId="41" fillId="17" borderId="2"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10" fontId="159" fillId="27" borderId="16" applyNumberFormat="0" applyBorder="0" applyAlignment="0" applyProtection="0"/>
    <xf numFmtId="0" fontId="41" fillId="17" borderId="2" applyNumberFormat="0" applyAlignment="0" applyProtection="0">
      <alignment vertical="center"/>
    </xf>
    <xf numFmtId="0" fontId="41" fillId="17" borderId="2" applyNumberFormat="0" applyAlignment="0" applyProtection="0">
      <alignment vertical="center"/>
    </xf>
    <xf numFmtId="0" fontId="48" fillId="7" borderId="2" applyNumberForma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10" fontId="159" fillId="27" borderId="16" applyNumberFormat="0" applyBorder="0" applyAlignment="0" applyProtection="0"/>
    <xf numFmtId="0" fontId="48" fillId="7" borderId="2" applyNumberFormat="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0" fontId="160" fillId="0" borderId="53">
      <alignment horizontal="left" vertical="center"/>
    </xf>
    <xf numFmtId="0" fontId="41" fillId="17" borderId="2" applyNumberFormat="0" applyAlignment="0" applyProtection="0">
      <alignment vertical="center"/>
    </xf>
    <xf numFmtId="0" fontId="48" fillId="7" borderId="2" applyNumberFormat="0" applyAlignment="0" applyProtection="0">
      <alignment vertical="center"/>
    </xf>
    <xf numFmtId="0" fontId="3" fillId="18" borderId="4" applyNumberFormat="0" applyFont="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160" fillId="0" borderId="53">
      <alignment horizontal="lef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10" fontId="159" fillId="27" borderId="16" applyNumberFormat="0" applyBorder="0" applyAlignment="0" applyProtection="0"/>
    <xf numFmtId="0" fontId="39" fillId="0" borderId="1" applyNumberFormat="0" applyFill="0" applyAlignment="0" applyProtection="0">
      <alignment vertical="center"/>
    </xf>
    <xf numFmtId="0" fontId="41" fillId="17" borderId="2"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160" fillId="0" borderId="53">
      <alignment horizontal="left" vertical="center"/>
    </xf>
    <xf numFmtId="0" fontId="2" fillId="0" borderId="0">
      <alignment vertical="center"/>
    </xf>
    <xf numFmtId="43" fontId="2" fillId="0" borderId="0" applyFont="0" applyFill="0" applyBorder="0" applyAlignment="0" applyProtection="0">
      <alignment vertical="center"/>
    </xf>
    <xf numFmtId="9" fontId="2" fillId="0" borderId="0" applyFont="0" applyFill="0" applyBorder="0" applyAlignment="0" applyProtection="0">
      <alignment vertical="center"/>
    </xf>
    <xf numFmtId="0" fontId="2" fillId="0" borderId="0">
      <alignment vertical="center"/>
    </xf>
    <xf numFmtId="43" fontId="2" fillId="0" borderId="0" applyFont="0" applyFill="0" applyBorder="0" applyAlignment="0" applyProtection="0">
      <alignment vertical="center"/>
    </xf>
    <xf numFmtId="9" fontId="2" fillId="0" borderId="0" applyFont="0" applyFill="0" applyBorder="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10" fontId="159" fillId="27" borderId="16" applyNumberFormat="0" applyBorder="0" applyAlignment="0" applyProtection="0"/>
    <xf numFmtId="0" fontId="49" fillId="17" borderId="8"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160" fillId="0" borderId="53">
      <alignment horizontal="left" vertical="center"/>
    </xf>
    <xf numFmtId="0" fontId="160" fillId="0" borderId="53">
      <alignment horizontal="left" vertical="center"/>
    </xf>
    <xf numFmtId="0" fontId="49" fillId="17" borderId="8" applyNumberFormat="0" applyAlignment="0" applyProtection="0">
      <alignment vertical="center"/>
    </xf>
    <xf numFmtId="0" fontId="41" fillId="17" borderId="2"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160" fillId="0" borderId="53">
      <alignment horizontal="lef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160" fillId="0" borderId="53">
      <alignment horizontal="left" vertical="center"/>
    </xf>
    <xf numFmtId="0" fontId="39" fillId="0" borderId="1" applyNumberFormat="0" applyFill="0" applyAlignment="0" applyProtection="0">
      <alignment vertical="center"/>
    </xf>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9" fillId="0" borderId="1" applyNumberFormat="0" applyFill="0" applyAlignment="0" applyProtection="0">
      <alignment vertical="center"/>
    </xf>
    <xf numFmtId="0" fontId="160" fillId="0" borderId="53">
      <alignment horizontal="left" vertical="center"/>
    </xf>
    <xf numFmtId="10" fontId="159" fillId="27" borderId="16" applyNumberFormat="0" applyBorder="0" applyAlignment="0" applyProtection="0"/>
    <xf numFmtId="0" fontId="49" fillId="17" borderId="8"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160" fillId="0" borderId="53">
      <alignment horizontal="left" vertical="center"/>
    </xf>
    <xf numFmtId="10" fontId="159" fillId="27" borderId="16" applyNumberFormat="0" applyBorder="0" applyAlignment="0" applyProtection="0"/>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2" fillId="0" borderId="0">
      <alignment vertical="center"/>
    </xf>
    <xf numFmtId="43" fontId="2" fillId="0" borderId="0" applyFont="0" applyFill="0" applyBorder="0" applyAlignment="0" applyProtection="0">
      <alignment vertical="center"/>
    </xf>
    <xf numFmtId="9" fontId="2" fillId="0" borderId="0" applyFont="0" applyFill="0" applyBorder="0" applyAlignment="0" applyProtection="0">
      <alignment vertical="center"/>
    </xf>
    <xf numFmtId="0" fontId="2" fillId="0" borderId="0">
      <alignment vertical="center"/>
    </xf>
    <xf numFmtId="43" fontId="2" fillId="0" borderId="0" applyFont="0" applyFill="0" applyBorder="0" applyAlignment="0" applyProtection="0">
      <alignment vertical="center"/>
    </xf>
    <xf numFmtId="9" fontId="2" fillId="0" borderId="0" applyFont="0" applyFill="0" applyBorder="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35" fillId="18" borderId="4" applyNumberFormat="0" applyFont="0" applyAlignment="0" applyProtection="0">
      <alignment vertical="center"/>
    </xf>
    <xf numFmtId="10" fontId="159" fillId="27" borderId="16" applyNumberFormat="0" applyBorder="0" applyAlignment="0" applyProtection="0"/>
    <xf numFmtId="0" fontId="3" fillId="18" borderId="4" applyNumberFormat="0" applyFon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3" fillId="18" borderId="4" applyNumberFormat="0" applyFont="0" applyAlignment="0" applyProtection="0">
      <alignment vertical="center"/>
    </xf>
    <xf numFmtId="0" fontId="49" fillId="17" borderId="8" applyNumberFormat="0" applyAlignment="0" applyProtection="0">
      <alignment vertical="center"/>
    </xf>
    <xf numFmtId="0" fontId="169" fillId="28" borderId="0"/>
    <xf numFmtId="0" fontId="170" fillId="28" borderId="35">
      <alignment horizontal="right"/>
    </xf>
    <xf numFmtId="0" fontId="48" fillId="7" borderId="2" applyNumberFormat="0" applyAlignment="0" applyProtection="0">
      <alignment vertical="center"/>
    </xf>
    <xf numFmtId="0" fontId="160" fillId="0" borderId="53">
      <alignment horizontal="left" vertical="center"/>
    </xf>
    <xf numFmtId="0" fontId="49" fillId="17" borderId="8"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160" fillId="0" borderId="53">
      <alignment horizontal="left" vertical="center"/>
    </xf>
    <xf numFmtId="0" fontId="41" fillId="17" borderId="2" applyNumberFormat="0" applyAlignment="0" applyProtection="0">
      <alignment vertical="center"/>
    </xf>
    <xf numFmtId="0" fontId="49" fillId="17" borderId="8" applyNumberFormat="0" applyAlignment="0" applyProtection="0">
      <alignment vertical="center"/>
    </xf>
    <xf numFmtId="10" fontId="159" fillId="27" borderId="16" applyNumberFormat="0" applyBorder="0" applyAlignment="0" applyProtection="0"/>
    <xf numFmtId="0" fontId="39" fillId="0" borderId="1" applyNumberFormat="0" applyFill="0" applyAlignment="0" applyProtection="0">
      <alignment vertical="center"/>
    </xf>
    <xf numFmtId="0" fontId="41" fillId="17" borderId="2" applyNumberFormat="0" applyAlignment="0" applyProtection="0">
      <alignment vertical="center"/>
    </xf>
    <xf numFmtId="10" fontId="159" fillId="27" borderId="16" applyNumberFormat="0" applyBorder="0" applyAlignment="0" applyProtection="0"/>
    <xf numFmtId="0" fontId="49" fillId="17" borderId="8"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160" fillId="0" borderId="53">
      <alignment horizontal="left" vertical="center"/>
    </xf>
    <xf numFmtId="0" fontId="160" fillId="0" borderId="53">
      <alignment horizontal="left" vertical="center"/>
    </xf>
    <xf numFmtId="0" fontId="49" fillId="17" borderId="8" applyNumberFormat="0" applyAlignment="0" applyProtection="0">
      <alignment vertical="center"/>
    </xf>
    <xf numFmtId="0" fontId="41" fillId="17" borderId="2"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160" fillId="0" borderId="53">
      <alignment horizontal="lef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160" fillId="0" borderId="53">
      <alignment horizontal="left" vertical="center"/>
    </xf>
    <xf numFmtId="0" fontId="39" fillId="0" borderId="1" applyNumberFormat="0" applyFill="0" applyAlignment="0" applyProtection="0">
      <alignment vertical="center"/>
    </xf>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9" fillId="0" borderId="1" applyNumberFormat="0" applyFill="0" applyAlignment="0" applyProtection="0">
      <alignment vertical="center"/>
    </xf>
    <xf numFmtId="0" fontId="160" fillId="0" borderId="53">
      <alignment horizontal="left" vertical="center"/>
    </xf>
    <xf numFmtId="10" fontId="159" fillId="27" borderId="16" applyNumberFormat="0" applyBorder="0" applyAlignment="0" applyProtection="0"/>
    <xf numFmtId="0" fontId="49" fillId="17" borderId="8"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160" fillId="0" borderId="53">
      <alignment horizontal="left" vertical="center"/>
    </xf>
    <xf numFmtId="10" fontId="159" fillId="27" borderId="16" applyNumberFormat="0" applyBorder="0" applyAlignment="0" applyProtection="0"/>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35" fillId="18" borderId="4" applyNumberFormat="0" applyFont="0" applyAlignment="0" applyProtection="0">
      <alignment vertical="center"/>
    </xf>
    <xf numFmtId="10" fontId="159" fillId="27" borderId="16" applyNumberFormat="0" applyBorder="0" applyAlignment="0" applyProtection="0"/>
    <xf numFmtId="0" fontId="3" fillId="18" borderId="4" applyNumberFormat="0" applyFon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3" fillId="18" borderId="4" applyNumberFormat="0" applyFont="0" applyAlignment="0" applyProtection="0">
      <alignment vertical="center"/>
    </xf>
    <xf numFmtId="0" fontId="49" fillId="17" borderId="8" applyNumberFormat="0" applyAlignment="0" applyProtection="0">
      <alignment vertical="center"/>
    </xf>
    <xf numFmtId="0" fontId="41" fillId="17" borderId="2" applyNumberFormat="0" applyAlignment="0" applyProtection="0">
      <alignment vertical="center"/>
    </xf>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160" fillId="0" borderId="53">
      <alignment horizontal="left" vertical="center"/>
    </xf>
    <xf numFmtId="0" fontId="160" fillId="0" borderId="53">
      <alignment horizontal="left" vertical="center"/>
    </xf>
    <xf numFmtId="0" fontId="49" fillId="17" borderId="8" applyNumberFormat="0" applyAlignment="0" applyProtection="0">
      <alignment vertical="center"/>
    </xf>
    <xf numFmtId="0" fontId="41" fillId="17" borderId="2"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160" fillId="0" borderId="53">
      <alignment horizontal="lef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160" fillId="0" borderId="53">
      <alignment horizontal="left" vertical="center"/>
    </xf>
    <xf numFmtId="0" fontId="39" fillId="0" borderId="1" applyNumberFormat="0" applyFill="0" applyAlignment="0" applyProtection="0">
      <alignment vertical="center"/>
    </xf>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9" fillId="0" borderId="1" applyNumberFormat="0" applyFill="0" applyAlignment="0" applyProtection="0">
      <alignment vertical="center"/>
    </xf>
    <xf numFmtId="0" fontId="160" fillId="0" borderId="53">
      <alignment horizontal="left" vertical="center"/>
    </xf>
    <xf numFmtId="10" fontId="159" fillId="27" borderId="16" applyNumberFormat="0" applyBorder="0" applyAlignment="0" applyProtection="0"/>
    <xf numFmtId="0" fontId="49" fillId="17" borderId="8"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0" fontId="160" fillId="0" borderId="53">
      <alignment horizontal="left" vertical="center"/>
    </xf>
    <xf numFmtId="10" fontId="159" fillId="27" borderId="16" applyNumberFormat="0" applyBorder="0" applyAlignment="0" applyProtection="0"/>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9" fillId="17" borderId="8" applyNumberFormat="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0" fontId="48" fillId="7" borderId="2"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10" fontId="159" fillId="27" borderId="16" applyNumberFormat="0" applyBorder="0" applyAlignment="0" applyProtection="0"/>
    <xf numFmtId="10" fontId="159" fillId="27" borderId="16" applyNumberFormat="0" applyBorder="0" applyAlignment="0" applyProtection="0"/>
    <xf numFmtId="0" fontId="49" fillId="17" borderId="8" applyNumberFormat="0" applyAlignment="0" applyProtection="0">
      <alignment vertical="center"/>
    </xf>
    <xf numFmtId="0" fontId="39" fillId="0" borderId="1" applyNumberFormat="0" applyFill="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9" fillId="0" borderId="1" applyNumberFormat="0" applyFill="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3" fillId="18" borderId="4" applyNumberFormat="0" applyFont="0" applyAlignment="0" applyProtection="0">
      <alignment vertical="center"/>
    </xf>
    <xf numFmtId="0" fontId="49" fillId="17" borderId="8" applyNumberFormat="0" applyAlignment="0" applyProtection="0">
      <alignment vertical="center"/>
    </xf>
    <xf numFmtId="0" fontId="160" fillId="0" borderId="53">
      <alignment horizontal="lef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160" fillId="0" borderId="53">
      <alignment horizontal="left" vertical="center"/>
    </xf>
    <xf numFmtId="0" fontId="39" fillId="0" borderId="1" applyNumberFormat="0" applyFill="0" applyAlignment="0" applyProtection="0">
      <alignment vertical="center"/>
    </xf>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9" fillId="0" borderId="1" applyNumberFormat="0" applyFill="0" applyAlignment="0" applyProtection="0">
      <alignment vertical="center"/>
    </xf>
    <xf numFmtId="0" fontId="160" fillId="0" borderId="53">
      <alignment horizontal="left" vertical="center"/>
    </xf>
    <xf numFmtId="10" fontId="159" fillId="27" borderId="16" applyNumberFormat="0" applyBorder="0" applyAlignment="0" applyProtection="0"/>
    <xf numFmtId="0" fontId="49" fillId="17" borderId="8"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160" fillId="0" borderId="53">
      <alignment horizontal="left" vertical="center"/>
    </xf>
    <xf numFmtId="10" fontId="159" fillId="27" borderId="16" applyNumberFormat="0" applyBorder="0" applyAlignment="0" applyProtection="0"/>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9" fillId="17" borderId="8" applyNumberFormat="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35" fillId="18" borderId="4" applyNumberFormat="0" applyFont="0" applyAlignment="0" applyProtection="0">
      <alignment vertical="center"/>
    </xf>
    <xf numFmtId="10" fontId="159" fillId="27" borderId="16" applyNumberFormat="0" applyBorder="0" applyAlignment="0" applyProtection="0"/>
    <xf numFmtId="0" fontId="3" fillId="18" borderId="4" applyNumberFormat="0" applyFon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3" fillId="18" borderId="4" applyNumberFormat="0" applyFon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160" fillId="0" borderId="53">
      <alignment horizontal="left" vertical="center"/>
    </xf>
    <xf numFmtId="0" fontId="160" fillId="0" borderId="53">
      <alignment horizontal="left" vertical="center"/>
    </xf>
    <xf numFmtId="0" fontId="49" fillId="17" borderId="8" applyNumberFormat="0" applyAlignment="0" applyProtection="0">
      <alignment vertical="center"/>
    </xf>
    <xf numFmtId="0" fontId="41" fillId="17" borderId="2"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160" fillId="0" borderId="53">
      <alignment horizontal="lef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160" fillId="0" borderId="53">
      <alignment horizontal="left" vertical="center"/>
    </xf>
    <xf numFmtId="0" fontId="39" fillId="0" borderId="1" applyNumberFormat="0" applyFill="0" applyAlignment="0" applyProtection="0">
      <alignment vertical="center"/>
    </xf>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9" fillId="0" borderId="1" applyNumberFormat="0" applyFill="0" applyAlignment="0" applyProtection="0">
      <alignment vertical="center"/>
    </xf>
    <xf numFmtId="0" fontId="160" fillId="0" borderId="53">
      <alignment horizontal="left" vertical="center"/>
    </xf>
    <xf numFmtId="10" fontId="159" fillId="27" borderId="16" applyNumberFormat="0" applyBorder="0" applyAlignment="0" applyProtection="0"/>
    <xf numFmtId="0" fontId="49" fillId="17" borderId="8"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160" fillId="0" borderId="53">
      <alignment horizontal="left" vertical="center"/>
    </xf>
    <xf numFmtId="10" fontId="159" fillId="27" borderId="16" applyNumberFormat="0" applyBorder="0" applyAlignment="0" applyProtection="0"/>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0" fontId="160" fillId="0" borderId="53">
      <alignment horizontal="lef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35" fillId="18" borderId="4" applyNumberFormat="0" applyFont="0" applyAlignment="0" applyProtection="0">
      <alignment vertical="center"/>
    </xf>
    <xf numFmtId="10" fontId="159" fillId="27" borderId="16" applyNumberFormat="0" applyBorder="0" applyAlignment="0" applyProtection="0"/>
    <xf numFmtId="0" fontId="3" fillId="18" borderId="4" applyNumberFormat="0" applyFon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3" fillId="18" borderId="4" applyNumberFormat="0" applyFon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160" fillId="0" borderId="53">
      <alignment horizontal="left" vertical="center"/>
    </xf>
    <xf numFmtId="0" fontId="160" fillId="0" borderId="53">
      <alignment horizontal="left" vertical="center"/>
    </xf>
    <xf numFmtId="0" fontId="49" fillId="17" borderId="8" applyNumberFormat="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0" fontId="160" fillId="0" borderId="53">
      <alignment horizontal="lef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9" fillId="0" borderId="1" applyNumberFormat="0" applyFill="0" applyAlignment="0" applyProtection="0">
      <alignment vertical="center"/>
    </xf>
    <xf numFmtId="0" fontId="39" fillId="0" borderId="1" applyNumberFormat="0" applyFill="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10" fontId="159" fillId="27" borderId="16" applyNumberFormat="0" applyBorder="0" applyAlignment="0" applyProtection="0"/>
    <xf numFmtId="0" fontId="41" fillId="17" borderId="2" applyNumberFormat="0" applyAlignment="0" applyProtection="0">
      <alignment vertical="center"/>
    </xf>
    <xf numFmtId="0" fontId="160" fillId="0" borderId="53">
      <alignment horizontal="left" vertical="center"/>
    </xf>
    <xf numFmtId="0" fontId="39" fillId="0" borderId="1" applyNumberFormat="0" applyFill="0" applyAlignment="0" applyProtection="0">
      <alignment vertical="center"/>
    </xf>
    <xf numFmtId="10" fontId="159" fillId="27" borderId="16" applyNumberFormat="0" applyBorder="0" applyAlignment="0" applyProtection="0"/>
    <xf numFmtId="0" fontId="49" fillId="17" borderId="8" applyNumberFormat="0" applyAlignment="0" applyProtection="0">
      <alignment vertical="center"/>
    </xf>
    <xf numFmtId="0" fontId="49" fillId="17" borderId="8" applyNumberFormat="0" applyAlignment="0" applyProtection="0">
      <alignment vertical="center"/>
    </xf>
    <xf numFmtId="10" fontId="159" fillId="27" borderId="16" applyNumberFormat="0" applyBorder="0" applyAlignment="0" applyProtection="0"/>
    <xf numFmtId="0" fontId="48" fillId="7" borderId="2" applyNumberFormat="0" applyAlignment="0" applyProtection="0">
      <alignment vertical="center"/>
    </xf>
    <xf numFmtId="0" fontId="39" fillId="0" borderId="1" applyNumberFormat="0" applyFill="0" applyAlignment="0" applyProtection="0">
      <alignment vertical="center"/>
    </xf>
    <xf numFmtId="0" fontId="39" fillId="0" borderId="1" applyNumberFormat="0" applyFill="0" applyAlignment="0" applyProtection="0">
      <alignment vertical="center"/>
    </xf>
    <xf numFmtId="0" fontId="160" fillId="0" borderId="53">
      <alignment horizontal="left" vertical="center"/>
    </xf>
    <xf numFmtId="10" fontId="159" fillId="27" borderId="16" applyNumberFormat="0" applyBorder="0" applyAlignment="0" applyProtection="0"/>
    <xf numFmtId="0" fontId="49" fillId="17" borderId="8" applyNumberFormat="0" applyAlignment="0" applyProtection="0">
      <alignment vertical="center"/>
    </xf>
    <xf numFmtId="0" fontId="49" fillId="17" borderId="8" applyNumberFormat="0" applyAlignment="0" applyProtection="0">
      <alignment vertical="center"/>
    </xf>
    <xf numFmtId="0" fontId="41" fillId="17" borderId="2" applyNumberFormat="0" applyAlignment="0" applyProtection="0">
      <alignment vertical="center"/>
    </xf>
    <xf numFmtId="0" fontId="160" fillId="0" borderId="53">
      <alignment horizontal="left" vertical="center"/>
    </xf>
    <xf numFmtId="10" fontId="159" fillId="27" borderId="16" applyNumberFormat="0" applyBorder="0" applyAlignment="0" applyProtection="0"/>
    <xf numFmtId="10" fontId="159" fillId="27" borderId="16" applyNumberFormat="0" applyBorder="0" applyAlignment="0" applyProtection="0"/>
    <xf numFmtId="0" fontId="41" fillId="1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9" fillId="0" borderId="1" applyNumberFormat="0" applyFill="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41" fillId="17" borderId="2" applyNumberFormat="0" applyAlignment="0" applyProtection="0">
      <alignment vertical="center"/>
    </xf>
    <xf numFmtId="0" fontId="48" fillId="7" borderId="2"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41" fillId="1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10" fontId="159" fillId="27" borderId="16" applyNumberFormat="0" applyBorder="0" applyAlignment="0" applyProtection="0"/>
    <xf numFmtId="0" fontId="49" fillId="17" borderId="8" applyNumberFormat="0" applyAlignment="0" applyProtection="0">
      <alignment vertical="center"/>
    </xf>
    <xf numFmtId="0" fontId="39" fillId="0" borderId="1" applyNumberFormat="0" applyFill="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3" fillId="18" borderId="4" applyNumberFormat="0" applyFon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9" fillId="0" borderId="1" applyNumberFormat="0" applyFill="0" applyAlignment="0" applyProtection="0">
      <alignment vertical="center"/>
    </xf>
    <xf numFmtId="0" fontId="160" fillId="0" borderId="53">
      <alignment horizontal="left" vertical="center"/>
    </xf>
    <xf numFmtId="10" fontId="159" fillId="27" borderId="16" applyNumberFormat="0" applyBorder="0" applyAlignment="0" applyProtection="0"/>
    <xf numFmtId="0" fontId="49" fillId="17" borderId="8" applyNumberFormat="0" applyAlignment="0" applyProtection="0">
      <alignment vertical="center"/>
    </xf>
    <xf numFmtId="0" fontId="49" fillId="17" borderId="8" applyNumberFormat="0" applyAlignment="0" applyProtection="0">
      <alignment vertical="center"/>
    </xf>
    <xf numFmtId="0" fontId="41" fillId="17" borderId="2" applyNumberFormat="0" applyAlignment="0" applyProtection="0">
      <alignment vertical="center"/>
    </xf>
    <xf numFmtId="0" fontId="160" fillId="0" borderId="53">
      <alignment horizontal="left" vertical="center"/>
    </xf>
    <xf numFmtId="10" fontId="159" fillId="27" borderId="16" applyNumberFormat="0" applyBorder="0" applyAlignment="0" applyProtection="0"/>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0" fontId="48" fillId="7" borderId="2"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10" fontId="159" fillId="27" borderId="16" applyNumberFormat="0" applyBorder="0" applyAlignment="0" applyProtection="0"/>
    <xf numFmtId="0" fontId="49" fillId="17" borderId="8" applyNumberFormat="0" applyAlignment="0" applyProtection="0">
      <alignment vertical="center"/>
    </xf>
    <xf numFmtId="0" fontId="39" fillId="0" borderId="1" applyNumberFormat="0" applyFill="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3" fillId="18" borderId="4" applyNumberFormat="0" applyFon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160" fillId="0" borderId="53">
      <alignment horizontal="left" vertical="center"/>
    </xf>
    <xf numFmtId="0" fontId="39" fillId="0" borderId="1" applyNumberFormat="0" applyFill="0" applyAlignment="0" applyProtection="0">
      <alignment vertical="center"/>
    </xf>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9" fillId="0" borderId="1" applyNumberFormat="0" applyFill="0" applyAlignment="0" applyProtection="0">
      <alignment vertical="center"/>
    </xf>
    <xf numFmtId="0" fontId="160" fillId="0" borderId="53">
      <alignment horizontal="left" vertical="center"/>
    </xf>
    <xf numFmtId="10" fontId="159" fillId="27" borderId="16" applyNumberFormat="0" applyBorder="0" applyAlignment="0" applyProtection="0"/>
    <xf numFmtId="0" fontId="49" fillId="17" borderId="8"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160" fillId="0" borderId="53">
      <alignment horizontal="left" vertical="center"/>
    </xf>
    <xf numFmtId="10" fontId="159" fillId="27" borderId="16" applyNumberFormat="0" applyBorder="0" applyAlignment="0" applyProtection="0"/>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35" fillId="18" borderId="4" applyNumberFormat="0" applyFont="0" applyAlignment="0" applyProtection="0">
      <alignment vertical="center"/>
    </xf>
    <xf numFmtId="10" fontId="159" fillId="27" borderId="16" applyNumberFormat="0" applyBorder="0" applyAlignment="0" applyProtection="0"/>
    <xf numFmtId="0" fontId="3" fillId="18" borderId="4" applyNumberFormat="0" applyFon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3" fillId="18" borderId="4" applyNumberFormat="0" applyFon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160" fillId="0" borderId="53">
      <alignment horizontal="left" vertical="center"/>
    </xf>
    <xf numFmtId="0" fontId="160" fillId="0" borderId="53">
      <alignment horizontal="left" vertical="center"/>
    </xf>
    <xf numFmtId="0" fontId="49" fillId="17" borderId="8" applyNumberFormat="0" applyAlignment="0" applyProtection="0">
      <alignment vertical="center"/>
    </xf>
    <xf numFmtId="0" fontId="41" fillId="17" borderId="2"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160" fillId="0" borderId="53">
      <alignment horizontal="lef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160" fillId="0" borderId="53">
      <alignment horizontal="left" vertical="center"/>
    </xf>
    <xf numFmtId="0" fontId="39" fillId="0" borderId="1" applyNumberFormat="0" applyFill="0" applyAlignment="0" applyProtection="0">
      <alignment vertical="center"/>
    </xf>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9" fillId="0" borderId="1" applyNumberFormat="0" applyFill="0" applyAlignment="0" applyProtection="0">
      <alignment vertical="center"/>
    </xf>
    <xf numFmtId="0" fontId="160" fillId="0" borderId="53">
      <alignment horizontal="left" vertical="center"/>
    </xf>
    <xf numFmtId="10" fontId="159" fillId="27" borderId="16" applyNumberFormat="0" applyBorder="0" applyAlignment="0" applyProtection="0"/>
    <xf numFmtId="0" fontId="49" fillId="17" borderId="8"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160" fillId="0" borderId="53">
      <alignment horizontal="left" vertical="center"/>
    </xf>
    <xf numFmtId="10" fontId="159" fillId="27" borderId="16" applyNumberFormat="0" applyBorder="0" applyAlignment="0" applyProtection="0"/>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35" fillId="18" borderId="4" applyNumberFormat="0" applyFont="0" applyAlignment="0" applyProtection="0">
      <alignment vertical="center"/>
    </xf>
    <xf numFmtId="10" fontId="159" fillId="27" borderId="16" applyNumberFormat="0" applyBorder="0" applyAlignment="0" applyProtection="0"/>
    <xf numFmtId="0" fontId="3" fillId="18" borderId="4" applyNumberFormat="0" applyFon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3" fillId="18" borderId="4" applyNumberFormat="0" applyFon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160" fillId="0" borderId="53">
      <alignment horizontal="left" vertical="center"/>
    </xf>
    <xf numFmtId="0" fontId="160" fillId="0" borderId="53">
      <alignment horizontal="left" vertical="center"/>
    </xf>
    <xf numFmtId="0" fontId="49" fillId="17" borderId="8" applyNumberFormat="0" applyAlignment="0" applyProtection="0">
      <alignment vertical="center"/>
    </xf>
    <xf numFmtId="0" fontId="41" fillId="17" borderId="2"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160" fillId="0" borderId="53">
      <alignment horizontal="lef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160" fillId="0" borderId="53">
      <alignment horizontal="left" vertical="center"/>
    </xf>
    <xf numFmtId="0" fontId="39" fillId="0" borderId="1" applyNumberFormat="0" applyFill="0" applyAlignment="0" applyProtection="0">
      <alignment vertical="center"/>
    </xf>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9" fillId="0" borderId="1" applyNumberFormat="0" applyFill="0" applyAlignment="0" applyProtection="0">
      <alignment vertical="center"/>
    </xf>
    <xf numFmtId="0" fontId="160" fillId="0" borderId="53">
      <alignment horizontal="left" vertical="center"/>
    </xf>
    <xf numFmtId="10" fontId="159" fillId="27" borderId="16" applyNumberFormat="0" applyBorder="0" applyAlignment="0" applyProtection="0"/>
    <xf numFmtId="0" fontId="49" fillId="17" borderId="8"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160" fillId="0" borderId="53">
      <alignment horizontal="left" vertical="center"/>
    </xf>
    <xf numFmtId="10" fontId="159" fillId="27" borderId="16" applyNumberFormat="0" applyBorder="0" applyAlignment="0" applyProtection="0"/>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35" fillId="18" borderId="4" applyNumberFormat="0" applyFont="0" applyAlignment="0" applyProtection="0">
      <alignment vertical="center"/>
    </xf>
    <xf numFmtId="10" fontId="159" fillId="27" borderId="16" applyNumberFormat="0" applyBorder="0" applyAlignment="0" applyProtection="0"/>
    <xf numFmtId="0" fontId="3" fillId="18" borderId="4" applyNumberFormat="0" applyFon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3" fillId="18" borderId="4" applyNumberFormat="0" applyFon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26" fillId="0" borderId="0" applyFont="0"/>
    <xf numFmtId="0" fontId="2" fillId="0" borderId="0">
      <alignment vertical="center"/>
    </xf>
    <xf numFmtId="43" fontId="2" fillId="0" borderId="0" applyFont="0" applyFill="0" applyBorder="0" applyAlignment="0" applyProtection="0">
      <alignment vertical="center"/>
    </xf>
    <xf numFmtId="9"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9" fontId="2" fillId="0" borderId="0" applyFont="0" applyFill="0" applyBorder="0" applyAlignment="0" applyProtection="0">
      <alignment vertical="center"/>
    </xf>
    <xf numFmtId="9" fontId="3" fillId="0" borderId="0" applyFont="0" applyFill="0" applyBorder="0" applyAlignment="0" applyProtection="0">
      <alignment vertical="center"/>
    </xf>
    <xf numFmtId="43" fontId="2" fillId="0" borderId="0" applyFont="0" applyFill="0" applyBorder="0" applyAlignment="0" applyProtection="0">
      <alignment vertical="center"/>
    </xf>
    <xf numFmtId="0" fontId="2" fillId="0" borderId="0">
      <alignment vertical="center"/>
    </xf>
    <xf numFmtId="43" fontId="26" fillId="0" borderId="0" applyFont="0" applyFill="0" applyBorder="0" applyAlignment="0" applyProtection="0">
      <alignment vertical="center"/>
    </xf>
    <xf numFmtId="9" fontId="26" fillId="0" borderId="0" applyFont="0" applyFill="0" applyBorder="0" applyAlignment="0" applyProtection="0">
      <alignment vertical="center"/>
    </xf>
    <xf numFmtId="0" fontId="2" fillId="0" borderId="0">
      <alignment vertical="center"/>
    </xf>
    <xf numFmtId="43" fontId="2" fillId="0" borderId="0" applyFont="0" applyFill="0" applyBorder="0" applyAlignment="0" applyProtection="0">
      <alignment vertical="center"/>
    </xf>
    <xf numFmtId="9" fontId="2" fillId="0" borderId="0" applyFont="0" applyFill="0" applyBorder="0" applyAlignment="0" applyProtection="0">
      <alignment vertical="center"/>
    </xf>
    <xf numFmtId="0" fontId="2" fillId="0" borderId="0">
      <alignment vertical="center"/>
    </xf>
    <xf numFmtId="43" fontId="2" fillId="0" borderId="0" applyFont="0" applyFill="0" applyBorder="0" applyAlignment="0" applyProtection="0">
      <alignment vertical="center"/>
    </xf>
    <xf numFmtId="9" fontId="2" fillId="0" borderId="0" applyFont="0" applyFill="0" applyBorder="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10" fontId="159" fillId="27" borderId="16" applyNumberFormat="0" applyBorder="0" applyAlignment="0" applyProtection="0"/>
    <xf numFmtId="0" fontId="49" fillId="17" borderId="8"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160" fillId="0" borderId="53">
      <alignment horizontal="left" vertical="center"/>
    </xf>
    <xf numFmtId="0" fontId="160" fillId="0" borderId="53">
      <alignment horizontal="left" vertical="center"/>
    </xf>
    <xf numFmtId="0" fontId="49" fillId="17" borderId="8" applyNumberFormat="0" applyAlignment="0" applyProtection="0">
      <alignment vertical="center"/>
    </xf>
    <xf numFmtId="0" fontId="41" fillId="17" borderId="2"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160" fillId="0" borderId="53">
      <alignment horizontal="lef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160" fillId="0" borderId="53">
      <alignment horizontal="left" vertical="center"/>
    </xf>
    <xf numFmtId="0" fontId="39" fillId="0" borderId="1" applyNumberFormat="0" applyFill="0" applyAlignment="0" applyProtection="0">
      <alignment vertical="center"/>
    </xf>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9" fillId="0" borderId="1" applyNumberFormat="0" applyFill="0" applyAlignment="0" applyProtection="0">
      <alignment vertical="center"/>
    </xf>
    <xf numFmtId="0" fontId="160" fillId="0" borderId="53">
      <alignment horizontal="left" vertical="center"/>
    </xf>
    <xf numFmtId="10" fontId="159" fillId="27" borderId="16" applyNumberFormat="0" applyBorder="0" applyAlignment="0" applyProtection="0"/>
    <xf numFmtId="0" fontId="49" fillId="17" borderId="8"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160" fillId="0" borderId="53">
      <alignment horizontal="left" vertical="center"/>
    </xf>
    <xf numFmtId="10" fontId="159" fillId="27" borderId="16" applyNumberFormat="0" applyBorder="0" applyAlignment="0" applyProtection="0"/>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2" fillId="0" borderId="0">
      <alignment vertical="center"/>
    </xf>
    <xf numFmtId="43" fontId="2" fillId="0" borderId="0" applyFont="0" applyFill="0" applyBorder="0" applyAlignment="0" applyProtection="0">
      <alignment vertical="center"/>
    </xf>
    <xf numFmtId="9" fontId="2" fillId="0" borderId="0" applyFont="0" applyFill="0" applyBorder="0" applyAlignment="0" applyProtection="0">
      <alignment vertical="center"/>
    </xf>
    <xf numFmtId="0" fontId="2" fillId="0" borderId="0">
      <alignment vertical="center"/>
    </xf>
    <xf numFmtId="43" fontId="2" fillId="0" borderId="0" applyFont="0" applyFill="0" applyBorder="0" applyAlignment="0" applyProtection="0">
      <alignment vertical="center"/>
    </xf>
    <xf numFmtId="9" fontId="2" fillId="0" borderId="0" applyFont="0" applyFill="0" applyBorder="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35" fillId="18" borderId="4" applyNumberFormat="0" applyFont="0" applyAlignment="0" applyProtection="0">
      <alignment vertical="center"/>
    </xf>
    <xf numFmtId="10" fontId="159" fillId="27" borderId="16" applyNumberFormat="0" applyBorder="0" applyAlignment="0" applyProtection="0"/>
    <xf numFmtId="0" fontId="3" fillId="18" borderId="4" applyNumberFormat="0" applyFon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3" fillId="18" borderId="4" applyNumberFormat="0" applyFon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8" fillId="7" borderId="2" applyNumberFormat="0" applyAlignment="0" applyProtection="0">
      <alignment vertical="center"/>
    </xf>
    <xf numFmtId="0" fontId="39" fillId="0" borderId="1" applyNumberFormat="0" applyFill="0" applyAlignment="0" applyProtection="0">
      <alignment vertical="center"/>
    </xf>
    <xf numFmtId="0" fontId="49" fillId="17" borderId="8" applyNumberFormat="0" applyAlignment="0" applyProtection="0">
      <alignment vertical="center"/>
    </xf>
    <xf numFmtId="10" fontId="159" fillId="27" borderId="16" applyNumberFormat="0" applyBorder="0" applyAlignment="0" applyProtection="0"/>
    <xf numFmtId="0" fontId="41" fillId="17" borderId="2" applyNumberFormat="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39" fillId="0" borderId="1" applyNumberFormat="0" applyFill="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10" fontId="159" fillId="27" borderId="16" applyNumberFormat="0" applyBorder="0" applyAlignment="0" applyProtection="0"/>
    <xf numFmtId="0" fontId="41" fillId="17" borderId="2" applyNumberFormat="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39" fillId="0" borderId="1" applyNumberFormat="0" applyFill="0" applyAlignment="0" applyProtection="0">
      <alignment vertical="center"/>
    </xf>
    <xf numFmtId="0" fontId="160" fillId="0" borderId="53">
      <alignment horizontal="lef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10" fontId="159" fillId="27" borderId="16" applyNumberFormat="0" applyBorder="0" applyAlignment="0" applyProtection="0"/>
    <xf numFmtId="0" fontId="41" fillId="17" borderId="2" applyNumberFormat="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2" fillId="0" borderId="0">
      <alignment vertical="center"/>
    </xf>
    <xf numFmtId="43" fontId="2" fillId="0" borderId="0" applyFont="0" applyFill="0" applyBorder="0" applyAlignment="0" applyProtection="0">
      <alignment vertical="center"/>
    </xf>
    <xf numFmtId="9" fontId="2" fillId="0" borderId="0" applyFont="0" applyFill="0" applyBorder="0" applyAlignment="0" applyProtection="0">
      <alignment vertical="center"/>
    </xf>
    <xf numFmtId="0" fontId="160" fillId="0" borderId="53">
      <alignment horizontal="left" vertical="center"/>
    </xf>
    <xf numFmtId="0" fontId="2" fillId="0" borderId="0">
      <alignment vertical="center"/>
    </xf>
    <xf numFmtId="43" fontId="2" fillId="0" borderId="0" applyFont="0" applyFill="0" applyBorder="0" applyAlignment="0" applyProtection="0">
      <alignment vertical="center"/>
    </xf>
    <xf numFmtId="9" fontId="2" fillId="0" borderId="0" applyFont="0" applyFill="0" applyBorder="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10" fontId="159" fillId="27" borderId="16" applyNumberFormat="0" applyBorder="0" applyAlignment="0" applyProtection="0"/>
    <xf numFmtId="0" fontId="49" fillId="17" borderId="8"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160" fillId="0" borderId="53">
      <alignment horizontal="left" vertical="center"/>
    </xf>
    <xf numFmtId="0" fontId="160" fillId="0" borderId="53">
      <alignment horizontal="left" vertical="center"/>
    </xf>
    <xf numFmtId="0" fontId="49" fillId="17" borderId="8" applyNumberFormat="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0" fontId="160" fillId="0" borderId="53">
      <alignment horizontal="lef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160" fillId="0" borderId="53">
      <alignment horizontal="left" vertical="center"/>
    </xf>
    <xf numFmtId="0" fontId="39" fillId="0" borderId="1" applyNumberFormat="0" applyFill="0" applyAlignment="0" applyProtection="0">
      <alignment vertical="center"/>
    </xf>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9" fillId="0" borderId="1" applyNumberFormat="0" applyFill="0" applyAlignment="0" applyProtection="0">
      <alignment vertical="center"/>
    </xf>
    <xf numFmtId="0" fontId="160" fillId="0" borderId="53">
      <alignment horizontal="left" vertical="center"/>
    </xf>
    <xf numFmtId="10" fontId="159" fillId="27" borderId="16" applyNumberFormat="0" applyBorder="0" applyAlignment="0" applyProtection="0"/>
    <xf numFmtId="0" fontId="49" fillId="17" borderId="8"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160" fillId="0" borderId="53">
      <alignment horizontal="left" vertical="center"/>
    </xf>
    <xf numFmtId="10" fontId="159" fillId="27" borderId="16" applyNumberFormat="0" applyBorder="0" applyAlignment="0" applyProtection="0"/>
    <xf numFmtId="10" fontId="159" fillId="27" borderId="16" applyNumberFormat="0" applyBorder="0" applyAlignment="0" applyProtection="0"/>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2" fillId="0" borderId="0">
      <alignment vertical="center"/>
    </xf>
    <xf numFmtId="43" fontId="2" fillId="0" borderId="0" applyFont="0" applyFill="0" applyBorder="0" applyAlignment="0" applyProtection="0">
      <alignment vertical="center"/>
    </xf>
    <xf numFmtId="9" fontId="2" fillId="0" borderId="0" applyFont="0" applyFill="0" applyBorder="0" applyAlignment="0" applyProtection="0">
      <alignment vertical="center"/>
    </xf>
    <xf numFmtId="0" fontId="2" fillId="0" borderId="0">
      <alignment vertical="center"/>
    </xf>
    <xf numFmtId="43" fontId="2" fillId="0" borderId="0" applyFont="0" applyFill="0" applyBorder="0" applyAlignment="0" applyProtection="0">
      <alignment vertical="center"/>
    </xf>
    <xf numFmtId="9" fontId="2" fillId="0" borderId="0" applyFont="0" applyFill="0" applyBorder="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10" fontId="159" fillId="27" borderId="16" applyNumberFormat="0" applyBorder="0" applyAlignment="0" applyProtection="0"/>
    <xf numFmtId="0" fontId="48" fillId="7" borderId="2"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35" fillId="18" borderId="4" applyNumberFormat="0" applyFont="0" applyAlignment="0" applyProtection="0">
      <alignment vertical="center"/>
    </xf>
    <xf numFmtId="10" fontId="159" fillId="27" borderId="16" applyNumberFormat="0" applyBorder="0" applyAlignment="0" applyProtection="0"/>
    <xf numFmtId="0" fontId="160" fillId="0" borderId="53">
      <alignment horizontal="left" vertical="center"/>
    </xf>
    <xf numFmtId="0" fontId="39" fillId="0" borderId="1" applyNumberFormat="0" applyFill="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3" fillId="18" borderId="4" applyNumberFormat="0" applyFon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160" fillId="0" borderId="53">
      <alignment horizontal="left" vertical="center"/>
    </xf>
    <xf numFmtId="0" fontId="160" fillId="0" borderId="53">
      <alignment horizontal="left" vertical="center"/>
    </xf>
    <xf numFmtId="0" fontId="49" fillId="17" borderId="8" applyNumberFormat="0" applyAlignment="0" applyProtection="0">
      <alignment vertical="center"/>
    </xf>
    <xf numFmtId="0" fontId="41" fillId="17" borderId="2"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160" fillId="0" borderId="53">
      <alignment horizontal="lef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160" fillId="0" borderId="53">
      <alignment horizontal="left" vertical="center"/>
    </xf>
    <xf numFmtId="0" fontId="39" fillId="0" borderId="1" applyNumberFormat="0" applyFill="0" applyAlignment="0" applyProtection="0">
      <alignment vertical="center"/>
    </xf>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9" fillId="0" borderId="1" applyNumberFormat="0" applyFill="0" applyAlignment="0" applyProtection="0">
      <alignment vertical="center"/>
    </xf>
    <xf numFmtId="0" fontId="160" fillId="0" borderId="53">
      <alignment horizontal="left" vertical="center"/>
    </xf>
    <xf numFmtId="10" fontId="159" fillId="27" borderId="16" applyNumberFormat="0" applyBorder="0" applyAlignment="0" applyProtection="0"/>
    <xf numFmtId="0" fontId="49" fillId="17" borderId="8"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160" fillId="0" borderId="53">
      <alignment horizontal="left" vertical="center"/>
    </xf>
    <xf numFmtId="10" fontId="159" fillId="27" borderId="16" applyNumberFormat="0" applyBorder="0" applyAlignment="0" applyProtection="0"/>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35" fillId="18" borderId="4" applyNumberFormat="0" applyFont="0" applyAlignment="0" applyProtection="0">
      <alignment vertical="center"/>
    </xf>
    <xf numFmtId="10" fontId="159" fillId="27" borderId="16" applyNumberFormat="0" applyBorder="0" applyAlignment="0" applyProtection="0"/>
    <xf numFmtId="0" fontId="3" fillId="18" borderId="4" applyNumberFormat="0" applyFon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3" fillId="18" borderId="4" applyNumberFormat="0" applyFon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10" fontId="159" fillId="27" borderId="16" applyNumberFormat="0" applyBorder="0" applyAlignment="0" applyProtection="0"/>
    <xf numFmtId="10" fontId="159" fillId="27" borderId="16" applyNumberFormat="0" applyBorder="0" applyAlignment="0" applyProtection="0"/>
    <xf numFmtId="0" fontId="39" fillId="0" borderId="1" applyNumberFormat="0" applyFill="0" applyAlignment="0" applyProtection="0">
      <alignment vertical="center"/>
    </xf>
    <xf numFmtId="0" fontId="41" fillId="17" borderId="2" applyNumberFormat="0" applyAlignment="0" applyProtection="0">
      <alignment vertical="center"/>
    </xf>
    <xf numFmtId="10" fontId="159" fillId="27" borderId="16" applyNumberFormat="0" applyBorder="0" applyAlignment="0" applyProtection="0"/>
    <xf numFmtId="0" fontId="49" fillId="17" borderId="8"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160" fillId="0" borderId="53">
      <alignment horizontal="left" vertical="center"/>
    </xf>
    <xf numFmtId="0" fontId="160" fillId="0" borderId="53">
      <alignment horizontal="left" vertical="center"/>
    </xf>
    <xf numFmtId="0" fontId="49" fillId="17" borderId="8" applyNumberFormat="0" applyAlignment="0" applyProtection="0">
      <alignment vertical="center"/>
    </xf>
    <xf numFmtId="0" fontId="41" fillId="17" borderId="2"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160" fillId="0" borderId="53">
      <alignment horizontal="lef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160" fillId="0" borderId="53">
      <alignment horizontal="left" vertical="center"/>
    </xf>
    <xf numFmtId="0" fontId="39" fillId="0" borderId="1" applyNumberFormat="0" applyFill="0" applyAlignment="0" applyProtection="0">
      <alignment vertical="center"/>
    </xf>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9" fillId="0" borderId="1" applyNumberFormat="0" applyFill="0" applyAlignment="0" applyProtection="0">
      <alignment vertical="center"/>
    </xf>
    <xf numFmtId="0" fontId="160" fillId="0" borderId="53">
      <alignment horizontal="left" vertical="center"/>
    </xf>
    <xf numFmtId="10" fontId="159" fillId="27" borderId="16" applyNumberFormat="0" applyBorder="0" applyAlignment="0" applyProtection="0"/>
    <xf numFmtId="0" fontId="49" fillId="17" borderId="8"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160" fillId="0" borderId="53">
      <alignment horizontal="left" vertical="center"/>
    </xf>
    <xf numFmtId="10" fontId="159" fillId="27" borderId="16" applyNumberFormat="0" applyBorder="0" applyAlignment="0" applyProtection="0"/>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35" fillId="18" borderId="4" applyNumberFormat="0" applyFont="0" applyAlignment="0" applyProtection="0">
      <alignment vertical="center"/>
    </xf>
    <xf numFmtId="10" fontId="159" fillId="27" borderId="16" applyNumberFormat="0" applyBorder="0" applyAlignment="0" applyProtection="0"/>
    <xf numFmtId="0" fontId="3" fillId="18" borderId="4" applyNumberFormat="0" applyFon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3" fillId="18" borderId="4" applyNumberFormat="0" applyFon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160" fillId="0" borderId="53">
      <alignment horizontal="left" vertical="center"/>
    </xf>
    <xf numFmtId="0" fontId="160" fillId="0" borderId="53">
      <alignment horizontal="left" vertical="center"/>
    </xf>
    <xf numFmtId="0" fontId="49" fillId="17" borderId="8" applyNumberFormat="0" applyAlignment="0" applyProtection="0">
      <alignment vertical="center"/>
    </xf>
    <xf numFmtId="0" fontId="41" fillId="17" borderId="2"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160" fillId="0" borderId="53">
      <alignment horizontal="lef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160" fillId="0" borderId="53">
      <alignment horizontal="left" vertical="center"/>
    </xf>
    <xf numFmtId="0" fontId="39" fillId="0" borderId="1" applyNumberFormat="0" applyFill="0" applyAlignment="0" applyProtection="0">
      <alignment vertical="center"/>
    </xf>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9" fillId="0" borderId="1" applyNumberFormat="0" applyFill="0" applyAlignment="0" applyProtection="0">
      <alignment vertical="center"/>
    </xf>
    <xf numFmtId="0" fontId="160" fillId="0" borderId="53">
      <alignment horizontal="left" vertical="center"/>
    </xf>
    <xf numFmtId="10" fontId="159" fillId="27" borderId="16" applyNumberFormat="0" applyBorder="0" applyAlignment="0" applyProtection="0"/>
    <xf numFmtId="0" fontId="49" fillId="17" borderId="8"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160" fillId="0" borderId="53">
      <alignment horizontal="left" vertical="center"/>
    </xf>
    <xf numFmtId="10" fontId="159" fillId="27" borderId="16" applyNumberFormat="0" applyBorder="0" applyAlignment="0" applyProtection="0"/>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35" fillId="18" borderId="4" applyNumberFormat="0" applyFont="0" applyAlignment="0" applyProtection="0">
      <alignment vertical="center"/>
    </xf>
    <xf numFmtId="10" fontId="159" fillId="27" borderId="16" applyNumberFormat="0" applyBorder="0" applyAlignment="0" applyProtection="0"/>
    <xf numFmtId="0" fontId="3" fillId="18" borderId="4" applyNumberFormat="0" applyFon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3" fillId="18" borderId="4" applyNumberFormat="0" applyFon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160" fillId="0" borderId="53">
      <alignment horizontal="left" vertical="center"/>
    </xf>
    <xf numFmtId="0" fontId="160" fillId="0" borderId="53">
      <alignment horizontal="left" vertical="center"/>
    </xf>
    <xf numFmtId="0" fontId="49" fillId="17" borderId="8" applyNumberFormat="0" applyAlignment="0" applyProtection="0">
      <alignment vertical="center"/>
    </xf>
    <xf numFmtId="0" fontId="41" fillId="17" borderId="2"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160" fillId="0" borderId="53">
      <alignment horizontal="lef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160" fillId="0" borderId="53">
      <alignment horizontal="left" vertical="center"/>
    </xf>
    <xf numFmtId="0" fontId="39" fillId="0" borderId="1" applyNumberFormat="0" applyFill="0" applyAlignment="0" applyProtection="0">
      <alignment vertical="center"/>
    </xf>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9" fillId="0" borderId="1" applyNumberFormat="0" applyFill="0" applyAlignment="0" applyProtection="0">
      <alignment vertical="center"/>
    </xf>
    <xf numFmtId="0" fontId="160" fillId="0" borderId="53">
      <alignment horizontal="left" vertical="center"/>
    </xf>
    <xf numFmtId="10" fontId="159" fillId="27" borderId="16" applyNumberFormat="0" applyBorder="0" applyAlignment="0" applyProtection="0"/>
    <xf numFmtId="0" fontId="49" fillId="17" borderId="8"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160" fillId="0" borderId="53">
      <alignment horizontal="left" vertical="center"/>
    </xf>
    <xf numFmtId="10" fontId="159" fillId="27" borderId="16" applyNumberFormat="0" applyBorder="0" applyAlignment="0" applyProtection="0"/>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35" fillId="18" borderId="4" applyNumberFormat="0" applyFont="0" applyAlignment="0" applyProtection="0">
      <alignment vertical="center"/>
    </xf>
    <xf numFmtId="10" fontId="159" fillId="27" borderId="16" applyNumberFormat="0" applyBorder="0" applyAlignment="0" applyProtection="0"/>
    <xf numFmtId="0" fontId="3" fillId="18" borderId="4" applyNumberFormat="0" applyFon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3" fillId="18" borderId="4" applyNumberFormat="0" applyFon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160" fillId="0" borderId="53">
      <alignment horizontal="left" vertical="center"/>
    </xf>
    <xf numFmtId="0" fontId="160" fillId="0" borderId="53">
      <alignment horizontal="left" vertical="center"/>
    </xf>
    <xf numFmtId="0" fontId="49" fillId="17" borderId="8" applyNumberFormat="0" applyAlignment="0" applyProtection="0">
      <alignment vertical="center"/>
    </xf>
    <xf numFmtId="0" fontId="41" fillId="17" borderId="2"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160" fillId="0" borderId="53">
      <alignment horizontal="lef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0" fontId="160" fillId="0" borderId="53">
      <alignment horizontal="left" vertical="center"/>
    </xf>
    <xf numFmtId="0" fontId="39" fillId="0" borderId="1" applyNumberFormat="0" applyFill="0" applyAlignment="0" applyProtection="0">
      <alignment vertical="center"/>
    </xf>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9" fillId="0" borderId="1" applyNumberFormat="0" applyFill="0" applyAlignment="0" applyProtection="0">
      <alignment vertical="center"/>
    </xf>
    <xf numFmtId="0" fontId="160" fillId="0" borderId="53">
      <alignment horizontal="left" vertical="center"/>
    </xf>
    <xf numFmtId="10" fontId="159" fillId="27" borderId="16" applyNumberFormat="0" applyBorder="0" applyAlignment="0" applyProtection="0"/>
    <xf numFmtId="0" fontId="49" fillId="17" borderId="8" applyNumberFormat="0" applyAlignment="0" applyProtection="0">
      <alignment vertical="center"/>
    </xf>
    <xf numFmtId="0" fontId="49" fillId="17" borderId="8" applyNumberFormat="0" applyAlignment="0" applyProtection="0">
      <alignment vertical="center"/>
    </xf>
    <xf numFmtId="0" fontId="41" fillId="17" borderId="2" applyNumberFormat="0" applyAlignment="0" applyProtection="0">
      <alignment vertical="center"/>
    </xf>
    <xf numFmtId="0" fontId="160" fillId="0" borderId="53">
      <alignment horizontal="left" vertical="center"/>
    </xf>
    <xf numFmtId="10" fontId="159" fillId="27" borderId="16" applyNumberFormat="0" applyBorder="0" applyAlignment="0" applyProtection="0"/>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0" fontId="48" fillId="7" borderId="2"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10" fontId="159" fillId="27" borderId="16" applyNumberFormat="0" applyBorder="0" applyAlignment="0" applyProtection="0"/>
    <xf numFmtId="0" fontId="49" fillId="17" borderId="8" applyNumberFormat="0" applyAlignment="0" applyProtection="0">
      <alignment vertical="center"/>
    </xf>
    <xf numFmtId="0" fontId="39" fillId="0" borderId="1" applyNumberFormat="0" applyFill="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3" fillId="18" borderId="4" applyNumberFormat="0" applyFon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160" fillId="0" borderId="53">
      <alignment horizontal="left" vertical="center"/>
    </xf>
    <xf numFmtId="0" fontId="39" fillId="0" borderId="1" applyNumberFormat="0" applyFill="0" applyAlignment="0" applyProtection="0">
      <alignment vertical="center"/>
    </xf>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9" fillId="0" borderId="1" applyNumberFormat="0" applyFill="0" applyAlignment="0" applyProtection="0">
      <alignment vertical="center"/>
    </xf>
    <xf numFmtId="0" fontId="160" fillId="0" borderId="53">
      <alignment horizontal="left" vertical="center"/>
    </xf>
    <xf numFmtId="10" fontId="159" fillId="27" borderId="16" applyNumberFormat="0" applyBorder="0" applyAlignment="0" applyProtection="0"/>
    <xf numFmtId="0" fontId="49" fillId="17" borderId="8"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160" fillId="0" borderId="53">
      <alignment horizontal="left" vertical="center"/>
    </xf>
    <xf numFmtId="10" fontId="159" fillId="27" borderId="16" applyNumberFormat="0" applyBorder="0" applyAlignment="0" applyProtection="0"/>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35" fillId="18" borderId="4" applyNumberFormat="0" applyFont="0" applyAlignment="0" applyProtection="0">
      <alignment vertical="center"/>
    </xf>
    <xf numFmtId="10" fontId="159" fillId="27" borderId="16" applyNumberFormat="0" applyBorder="0" applyAlignment="0" applyProtection="0"/>
    <xf numFmtId="0" fontId="3" fillId="18" borderId="4" applyNumberFormat="0" applyFon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3" fillId="18" borderId="4" applyNumberFormat="0" applyFon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9" fillId="0" borderId="1" applyNumberFormat="0" applyFill="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10" fontId="159" fillId="27" borderId="16" applyNumberFormat="0" applyBorder="0" applyAlignment="0" applyProtection="0"/>
    <xf numFmtId="0" fontId="39" fillId="0" borderId="1" applyNumberFormat="0" applyFill="0" applyAlignment="0" applyProtection="0">
      <alignment vertical="center"/>
    </xf>
    <xf numFmtId="10" fontId="159" fillId="27" borderId="16" applyNumberFormat="0" applyBorder="0" applyAlignment="0" applyProtection="0"/>
    <xf numFmtId="0" fontId="2" fillId="0" borderId="0">
      <alignment vertical="center"/>
    </xf>
    <xf numFmtId="43" fontId="2" fillId="0" borderId="0" applyFont="0" applyFill="0" applyBorder="0" applyAlignment="0" applyProtection="0">
      <alignment vertical="center"/>
    </xf>
    <xf numFmtId="9" fontId="2" fillId="0" borderId="0" applyFont="0" applyFill="0" applyBorder="0" applyAlignment="0" applyProtection="0">
      <alignment vertical="center"/>
    </xf>
    <xf numFmtId="0" fontId="2" fillId="0" borderId="0">
      <alignment vertical="center"/>
    </xf>
    <xf numFmtId="43" fontId="2" fillId="0" borderId="0" applyFont="0" applyFill="0" applyBorder="0" applyAlignment="0" applyProtection="0">
      <alignment vertical="center"/>
    </xf>
    <xf numFmtId="9" fontId="2" fillId="0" borderId="0" applyFont="0" applyFill="0" applyBorder="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10" fontId="159" fillId="27" borderId="16" applyNumberFormat="0" applyBorder="0" applyAlignment="0" applyProtection="0"/>
    <xf numFmtId="0" fontId="49" fillId="17" borderId="8"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160" fillId="0" borderId="53">
      <alignment horizontal="left" vertical="center"/>
    </xf>
    <xf numFmtId="0" fontId="160" fillId="0" borderId="53">
      <alignment horizontal="left" vertical="center"/>
    </xf>
    <xf numFmtId="0" fontId="49" fillId="17" borderId="8" applyNumberFormat="0" applyAlignment="0" applyProtection="0">
      <alignment vertical="center"/>
    </xf>
    <xf numFmtId="0" fontId="41" fillId="17" borderId="2"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160" fillId="0" borderId="53">
      <alignment horizontal="lef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160" fillId="0" borderId="53">
      <alignment horizontal="left" vertical="center"/>
    </xf>
    <xf numFmtId="0" fontId="39" fillId="0" borderId="1" applyNumberFormat="0" applyFill="0" applyAlignment="0" applyProtection="0">
      <alignment vertical="center"/>
    </xf>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9" fillId="0" borderId="1" applyNumberFormat="0" applyFill="0" applyAlignment="0" applyProtection="0">
      <alignment vertical="center"/>
    </xf>
    <xf numFmtId="0" fontId="160" fillId="0" borderId="53">
      <alignment horizontal="left" vertical="center"/>
    </xf>
    <xf numFmtId="10" fontId="159" fillId="27" borderId="16" applyNumberFormat="0" applyBorder="0" applyAlignment="0" applyProtection="0"/>
    <xf numFmtId="0" fontId="49" fillId="17" borderId="8"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160" fillId="0" borderId="53">
      <alignment horizontal="left" vertical="center"/>
    </xf>
    <xf numFmtId="10" fontId="159" fillId="27" borderId="16" applyNumberFormat="0" applyBorder="0" applyAlignment="0" applyProtection="0"/>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2" fillId="0" borderId="0">
      <alignment vertical="center"/>
    </xf>
    <xf numFmtId="43" fontId="2" fillId="0" borderId="0" applyFont="0" applyFill="0" applyBorder="0" applyAlignment="0" applyProtection="0">
      <alignment vertical="center"/>
    </xf>
    <xf numFmtId="9" fontId="2" fillId="0" borderId="0" applyFont="0" applyFill="0" applyBorder="0" applyAlignment="0" applyProtection="0">
      <alignment vertical="center"/>
    </xf>
    <xf numFmtId="0" fontId="2" fillId="0" borderId="0">
      <alignment vertical="center"/>
    </xf>
    <xf numFmtId="43" fontId="2" fillId="0" borderId="0" applyFont="0" applyFill="0" applyBorder="0" applyAlignment="0" applyProtection="0">
      <alignment vertical="center"/>
    </xf>
    <xf numFmtId="9" fontId="2" fillId="0" borderId="0" applyFont="0" applyFill="0" applyBorder="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35" fillId="18" borderId="4" applyNumberFormat="0" applyFont="0" applyAlignment="0" applyProtection="0">
      <alignment vertical="center"/>
    </xf>
    <xf numFmtId="10" fontId="159" fillId="27" borderId="16" applyNumberFormat="0" applyBorder="0" applyAlignment="0" applyProtection="0"/>
    <xf numFmtId="0" fontId="3" fillId="18" borderId="4" applyNumberFormat="0" applyFon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3" fillId="18" borderId="4" applyNumberFormat="0" applyFon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10" fontId="159" fillId="27" borderId="16" applyNumberFormat="0" applyBorder="0" applyAlignment="0" applyProtection="0"/>
    <xf numFmtId="0" fontId="49" fillId="17" borderId="8"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160" fillId="0" borderId="53">
      <alignment horizontal="left" vertical="center"/>
    </xf>
    <xf numFmtId="0" fontId="160" fillId="0" borderId="53">
      <alignment horizontal="left" vertical="center"/>
    </xf>
    <xf numFmtId="0" fontId="49" fillId="17" borderId="8" applyNumberFormat="0" applyAlignment="0" applyProtection="0">
      <alignment vertical="center"/>
    </xf>
    <xf numFmtId="0" fontId="41" fillId="17" borderId="2"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160" fillId="0" borderId="53">
      <alignment horizontal="lef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160" fillId="0" borderId="53">
      <alignment horizontal="left" vertical="center"/>
    </xf>
    <xf numFmtId="0" fontId="39" fillId="0" borderId="1" applyNumberFormat="0" applyFill="0" applyAlignment="0" applyProtection="0">
      <alignment vertical="center"/>
    </xf>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9" fillId="0" borderId="1" applyNumberFormat="0" applyFill="0" applyAlignment="0" applyProtection="0">
      <alignment vertical="center"/>
    </xf>
    <xf numFmtId="0" fontId="160" fillId="0" borderId="53">
      <alignment horizontal="left" vertical="center"/>
    </xf>
    <xf numFmtId="10" fontId="159" fillId="27" borderId="16" applyNumberFormat="0" applyBorder="0" applyAlignment="0" applyProtection="0"/>
    <xf numFmtId="0" fontId="49" fillId="17" borderId="8"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160" fillId="0" borderId="53">
      <alignment horizontal="left" vertical="center"/>
    </xf>
    <xf numFmtId="10" fontId="159" fillId="27" borderId="16" applyNumberFormat="0" applyBorder="0" applyAlignment="0" applyProtection="0"/>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35" fillId="18" borderId="4" applyNumberFormat="0" applyFont="0" applyAlignment="0" applyProtection="0">
      <alignment vertical="center"/>
    </xf>
    <xf numFmtId="10" fontId="159" fillId="27" borderId="16" applyNumberFormat="0" applyBorder="0" applyAlignment="0" applyProtection="0"/>
    <xf numFmtId="0" fontId="3" fillId="18" borderId="4" applyNumberFormat="0" applyFon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3" fillId="18" borderId="4" applyNumberFormat="0" applyFon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160" fillId="0" borderId="53">
      <alignment horizontal="left" vertical="center"/>
    </xf>
    <xf numFmtId="0" fontId="160" fillId="0" borderId="53">
      <alignment horizontal="left" vertical="center"/>
    </xf>
    <xf numFmtId="0" fontId="49" fillId="17" borderId="8" applyNumberFormat="0" applyAlignment="0" applyProtection="0">
      <alignment vertical="center"/>
    </xf>
    <xf numFmtId="0" fontId="41" fillId="17" borderId="2"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160" fillId="0" borderId="53">
      <alignment horizontal="lef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160" fillId="0" borderId="53">
      <alignment horizontal="left" vertical="center"/>
    </xf>
    <xf numFmtId="0" fontId="39" fillId="0" borderId="1" applyNumberFormat="0" applyFill="0" applyAlignment="0" applyProtection="0">
      <alignment vertical="center"/>
    </xf>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9" fillId="0" borderId="1" applyNumberFormat="0" applyFill="0" applyAlignment="0" applyProtection="0">
      <alignment vertical="center"/>
    </xf>
    <xf numFmtId="0" fontId="160" fillId="0" borderId="53">
      <alignment horizontal="left" vertical="center"/>
    </xf>
    <xf numFmtId="10" fontId="159" fillId="27" borderId="16" applyNumberFormat="0" applyBorder="0" applyAlignment="0" applyProtection="0"/>
    <xf numFmtId="0" fontId="49" fillId="17" borderId="8"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160" fillId="0" borderId="53">
      <alignment horizontal="left" vertical="center"/>
    </xf>
    <xf numFmtId="10" fontId="159" fillId="27" borderId="16" applyNumberFormat="0" applyBorder="0" applyAlignment="0" applyProtection="0"/>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35" fillId="18" borderId="4" applyNumberFormat="0" applyFont="0" applyAlignment="0" applyProtection="0">
      <alignment vertical="center"/>
    </xf>
    <xf numFmtId="10" fontId="159" fillId="27" borderId="16" applyNumberFormat="0" applyBorder="0" applyAlignment="0" applyProtection="0"/>
    <xf numFmtId="0" fontId="3" fillId="18" borderId="4" applyNumberFormat="0" applyFon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3" fillId="18" borderId="4" applyNumberFormat="0" applyFon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160" fillId="0" borderId="53">
      <alignment horizontal="left" vertical="center"/>
    </xf>
    <xf numFmtId="0" fontId="160" fillId="0" borderId="53">
      <alignment horizontal="left" vertical="center"/>
    </xf>
    <xf numFmtId="0" fontId="49" fillId="17" borderId="8" applyNumberFormat="0" applyAlignment="0" applyProtection="0">
      <alignment vertical="center"/>
    </xf>
    <xf numFmtId="0" fontId="41" fillId="17" borderId="2"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160" fillId="0" borderId="53">
      <alignment horizontal="lef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160" fillId="0" borderId="53">
      <alignment horizontal="left" vertical="center"/>
    </xf>
    <xf numFmtId="0" fontId="39" fillId="0" borderId="1" applyNumberFormat="0" applyFill="0" applyAlignment="0" applyProtection="0">
      <alignment vertical="center"/>
    </xf>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9" fillId="0" borderId="1" applyNumberFormat="0" applyFill="0" applyAlignment="0" applyProtection="0">
      <alignment vertical="center"/>
    </xf>
    <xf numFmtId="0" fontId="160" fillId="0" borderId="53">
      <alignment horizontal="left" vertical="center"/>
    </xf>
    <xf numFmtId="10" fontId="159" fillId="27" borderId="16" applyNumberFormat="0" applyBorder="0" applyAlignment="0" applyProtection="0"/>
    <xf numFmtId="0" fontId="49" fillId="17" borderId="8"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160" fillId="0" borderId="53">
      <alignment horizontal="left" vertical="center"/>
    </xf>
    <xf numFmtId="10" fontId="159" fillId="27" borderId="16" applyNumberFormat="0" applyBorder="0" applyAlignment="0" applyProtection="0"/>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35" fillId="18" borderId="4" applyNumberFormat="0" applyFont="0" applyAlignment="0" applyProtection="0">
      <alignment vertical="center"/>
    </xf>
    <xf numFmtId="10" fontId="159" fillId="27" borderId="16" applyNumberFormat="0" applyBorder="0" applyAlignment="0" applyProtection="0"/>
    <xf numFmtId="0" fontId="3" fillId="18" borderId="4" applyNumberFormat="0" applyFon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3" fillId="18" borderId="4" applyNumberFormat="0" applyFon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10" fontId="159" fillId="27" borderId="16" applyNumberFormat="0" applyBorder="0" applyAlignment="0" applyProtection="0"/>
    <xf numFmtId="0" fontId="49" fillId="17" borderId="8"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160" fillId="0" borderId="53">
      <alignment horizontal="left" vertical="center"/>
    </xf>
    <xf numFmtId="0" fontId="160" fillId="0" borderId="53">
      <alignment horizontal="left" vertical="center"/>
    </xf>
    <xf numFmtId="0" fontId="49" fillId="17" borderId="8" applyNumberFormat="0" applyAlignment="0" applyProtection="0">
      <alignment vertical="center"/>
    </xf>
    <xf numFmtId="0" fontId="41" fillId="17" borderId="2"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160" fillId="0" borderId="53">
      <alignment horizontal="lef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160" fillId="0" borderId="53">
      <alignment horizontal="left" vertical="center"/>
    </xf>
    <xf numFmtId="0" fontId="39" fillId="0" borderId="1" applyNumberFormat="0" applyFill="0" applyAlignment="0" applyProtection="0">
      <alignment vertical="center"/>
    </xf>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9" fillId="0" borderId="1" applyNumberFormat="0" applyFill="0" applyAlignment="0" applyProtection="0">
      <alignment vertical="center"/>
    </xf>
    <xf numFmtId="0" fontId="160" fillId="0" borderId="53">
      <alignment horizontal="left" vertical="center"/>
    </xf>
    <xf numFmtId="10" fontId="159" fillId="27" borderId="16" applyNumberFormat="0" applyBorder="0" applyAlignment="0" applyProtection="0"/>
    <xf numFmtId="0" fontId="49" fillId="17" borderId="8"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160" fillId="0" borderId="53">
      <alignment horizontal="left" vertical="center"/>
    </xf>
    <xf numFmtId="10" fontId="159" fillId="27" borderId="16" applyNumberFormat="0" applyBorder="0" applyAlignment="0" applyProtection="0"/>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35" fillId="18" borderId="4" applyNumberFormat="0" applyFont="0" applyAlignment="0" applyProtection="0">
      <alignment vertical="center"/>
    </xf>
    <xf numFmtId="10" fontId="159" fillId="27" borderId="16" applyNumberFormat="0" applyBorder="0" applyAlignment="0" applyProtection="0"/>
    <xf numFmtId="0" fontId="3" fillId="18" borderId="4" applyNumberFormat="0" applyFon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3" fillId="18" borderId="4" applyNumberFormat="0" applyFon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39" fillId="0" borderId="1" applyNumberFormat="0" applyFill="0" applyAlignment="0" applyProtection="0">
      <alignment vertical="center"/>
    </xf>
    <xf numFmtId="0" fontId="49" fillId="17" borderId="8" applyNumberFormat="0" applyAlignment="0" applyProtection="0">
      <alignment vertical="center"/>
    </xf>
    <xf numFmtId="10" fontId="159" fillId="27" borderId="16" applyNumberFormat="0" applyBorder="0" applyAlignment="0" applyProtection="0"/>
    <xf numFmtId="10" fontId="159" fillId="27" borderId="16" applyNumberFormat="0" applyBorder="0" applyAlignment="0" applyProtection="0"/>
    <xf numFmtId="0" fontId="160" fillId="0" borderId="53">
      <alignment horizontal="left" vertical="center"/>
    </xf>
    <xf numFmtId="0" fontId="41" fillId="17" borderId="2" applyNumberFormat="0" applyAlignment="0" applyProtection="0">
      <alignment vertical="center"/>
    </xf>
    <xf numFmtId="0" fontId="49" fillId="17" borderId="8" applyNumberFormat="0" applyAlignment="0" applyProtection="0">
      <alignment vertical="center"/>
    </xf>
    <xf numFmtId="10" fontId="159" fillId="27" borderId="16" applyNumberFormat="0" applyBorder="0" applyAlignment="0" applyProtection="0"/>
    <xf numFmtId="0" fontId="39" fillId="0" borderId="1" applyNumberFormat="0" applyFill="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5" fillId="18" borderId="4" applyNumberFormat="0" applyFont="0" applyAlignment="0" applyProtection="0">
      <alignment vertical="center"/>
    </xf>
    <xf numFmtId="0" fontId="39" fillId="0" borderId="1" applyNumberFormat="0" applyFill="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0" fontId="160" fillId="0" borderId="53">
      <alignment horizontal="left" vertical="center"/>
    </xf>
    <xf numFmtId="0" fontId="49" fillId="17" borderId="8" applyNumberFormat="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160" fillId="0" borderId="53">
      <alignment horizontal="left" vertical="center"/>
    </xf>
    <xf numFmtId="0" fontId="39" fillId="0" borderId="1" applyNumberFormat="0" applyFill="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10" fontId="159" fillId="27" borderId="16" applyNumberFormat="0" applyBorder="0" applyAlignment="0" applyProtection="0"/>
    <xf numFmtId="0" fontId="48" fillId="7" borderId="2" applyNumberFormat="0" applyAlignment="0" applyProtection="0">
      <alignment vertical="center"/>
    </xf>
    <xf numFmtId="0" fontId="3" fillId="18" borderId="4" applyNumberFormat="0" applyFont="0" applyAlignment="0" applyProtection="0">
      <alignment vertical="center"/>
    </xf>
    <xf numFmtId="0" fontId="35" fillId="18" borderId="4" applyNumberFormat="0" applyFont="0" applyAlignment="0" applyProtection="0">
      <alignment vertical="center"/>
    </xf>
    <xf numFmtId="0" fontId="49" fillId="17" borderId="8" applyNumberFormat="0" applyAlignment="0" applyProtection="0">
      <alignment vertical="center"/>
    </xf>
    <xf numFmtId="0" fontId="160" fillId="0" borderId="53">
      <alignment horizontal="lef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41" fillId="17" borderId="2" applyNumberForma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160" fillId="0" borderId="53">
      <alignment horizontal="lef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160" fillId="0" borderId="53">
      <alignment horizontal="left" vertical="center"/>
    </xf>
    <xf numFmtId="0" fontId="160" fillId="0" borderId="53">
      <alignment horizontal="left" vertical="center"/>
    </xf>
    <xf numFmtId="0" fontId="49" fillId="17" borderId="8" applyNumberFormat="0" applyAlignment="0" applyProtection="0">
      <alignment vertical="center"/>
    </xf>
    <xf numFmtId="0" fontId="41" fillId="17" borderId="2" applyNumberFormat="0" applyAlignment="0" applyProtection="0">
      <alignment vertical="center"/>
    </xf>
    <xf numFmtId="0" fontId="48" fillId="7" borderId="2" applyNumberForma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2" fillId="0" borderId="0">
      <alignment vertical="center"/>
    </xf>
    <xf numFmtId="43" fontId="2" fillId="0" borderId="0" applyFont="0" applyFill="0" applyBorder="0" applyAlignment="0" applyProtection="0">
      <alignment vertical="center"/>
    </xf>
    <xf numFmtId="9" fontId="2" fillId="0" borderId="0" applyFont="0" applyFill="0" applyBorder="0" applyAlignment="0" applyProtection="0">
      <alignment vertical="center"/>
    </xf>
    <xf numFmtId="0" fontId="2" fillId="0" borderId="0">
      <alignment vertical="center"/>
    </xf>
    <xf numFmtId="43" fontId="2" fillId="0" borderId="0" applyFont="0" applyFill="0" applyBorder="0" applyAlignment="0" applyProtection="0">
      <alignment vertical="center"/>
    </xf>
    <xf numFmtId="9" fontId="2" fillId="0" borderId="0" applyFont="0" applyFill="0" applyBorder="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0" fontId="48" fillId="7" borderId="2" applyNumberFormat="0" applyAlignment="0" applyProtection="0">
      <alignment vertical="center"/>
    </xf>
    <xf numFmtId="10" fontId="159" fillId="27" borderId="16" applyNumberFormat="0" applyBorder="0" applyAlignment="0" applyProtection="0"/>
    <xf numFmtId="10" fontId="159" fillId="27" borderId="16" applyNumberFormat="0" applyBorder="0" applyAlignment="0" applyProtection="0"/>
    <xf numFmtId="0" fontId="160" fillId="0" borderId="53">
      <alignment horizontal="left" vertical="center"/>
    </xf>
    <xf numFmtId="0" fontId="160" fillId="0" borderId="53">
      <alignment horizontal="left" vertical="center"/>
    </xf>
    <xf numFmtId="0" fontId="41" fillId="17" borderId="2" applyNumberFormat="0" applyAlignment="0" applyProtection="0">
      <alignment vertical="center"/>
    </xf>
    <xf numFmtId="0" fontId="160" fillId="0" borderId="53">
      <alignment horizontal="lef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0" fontId="160" fillId="0" borderId="53">
      <alignment horizontal="left" vertical="center"/>
    </xf>
    <xf numFmtId="0" fontId="49" fillId="17" borderId="8" applyNumberFormat="0" applyAlignment="0" applyProtection="0">
      <alignment vertical="center"/>
    </xf>
    <xf numFmtId="10" fontId="159" fillId="27" borderId="16" applyNumberFormat="0" applyBorder="0" applyAlignment="0" applyProtection="0"/>
    <xf numFmtId="0" fontId="39" fillId="0" borderId="1" applyNumberFormat="0" applyFill="0" applyAlignment="0" applyProtection="0">
      <alignment vertical="center"/>
    </xf>
    <xf numFmtId="0" fontId="49" fillId="17" borderId="8" applyNumberFormat="0" applyAlignment="0" applyProtection="0">
      <alignment vertical="center"/>
    </xf>
    <xf numFmtId="10" fontId="159" fillId="27" borderId="16" applyNumberFormat="0" applyBorder="0" applyAlignment="0" applyProtection="0"/>
    <xf numFmtId="0" fontId="49" fillId="17" borderId="8" applyNumberFormat="0" applyAlignment="0" applyProtection="0">
      <alignment vertical="center"/>
    </xf>
    <xf numFmtId="0" fontId="41" fillId="17" borderId="2" applyNumberFormat="0" applyAlignment="0" applyProtection="0">
      <alignment vertical="center"/>
    </xf>
    <xf numFmtId="0" fontId="160" fillId="0" borderId="53">
      <alignment horizontal="left" vertical="center"/>
    </xf>
    <xf numFmtId="10" fontId="159" fillId="27" borderId="16" applyNumberFormat="0" applyBorder="0" applyAlignment="0" applyProtection="0"/>
    <xf numFmtId="10" fontId="159" fillId="27" borderId="16" applyNumberFormat="0" applyBorder="0" applyAlignment="0" applyProtection="0"/>
    <xf numFmtId="0" fontId="48" fillId="7" borderId="2" applyNumberFormat="0" applyAlignment="0" applyProtection="0">
      <alignment vertical="center"/>
    </xf>
    <xf numFmtId="0" fontId="3"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2" fillId="0" borderId="0">
      <alignment vertical="center"/>
    </xf>
    <xf numFmtId="43" fontId="2" fillId="0" borderId="0" applyFont="0" applyFill="0" applyBorder="0" applyAlignment="0" applyProtection="0">
      <alignment vertical="center"/>
    </xf>
    <xf numFmtId="9" fontId="2" fillId="0" borderId="0" applyFont="0" applyFill="0" applyBorder="0" applyAlignment="0" applyProtection="0">
      <alignment vertical="center"/>
    </xf>
    <xf numFmtId="0" fontId="2" fillId="0" borderId="0">
      <alignment vertical="center"/>
    </xf>
    <xf numFmtId="43" fontId="2" fillId="0" borderId="0" applyFont="0" applyFill="0" applyBorder="0" applyAlignment="0" applyProtection="0">
      <alignment vertical="center"/>
    </xf>
    <xf numFmtId="9" fontId="2" fillId="0" borderId="0" applyFont="0" applyFill="0" applyBorder="0" applyAlignment="0" applyProtection="0">
      <alignment vertical="center"/>
    </xf>
    <xf numFmtId="10" fontId="159" fillId="27" borderId="16" applyNumberFormat="0" applyBorder="0" applyAlignment="0" applyProtection="0"/>
    <xf numFmtId="0" fontId="41" fillId="17" borderId="2" applyNumberFormat="0" applyAlignment="0" applyProtection="0">
      <alignment vertical="center"/>
    </xf>
    <xf numFmtId="0" fontId="39" fillId="0" borderId="1" applyNumberFormat="0" applyFill="0" applyAlignment="0" applyProtection="0">
      <alignment vertical="center"/>
    </xf>
    <xf numFmtId="0" fontId="39" fillId="0" borderId="1" applyNumberFormat="0" applyFill="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3" fillId="18" borderId="4" applyNumberFormat="0" applyFont="0" applyAlignment="0" applyProtection="0">
      <alignment vertical="center"/>
    </xf>
    <xf numFmtId="0" fontId="49" fillId="17" borderId="8" applyNumberFormat="0" applyAlignment="0" applyProtection="0">
      <alignment vertical="center"/>
    </xf>
    <xf numFmtId="0" fontId="41" fillId="17" borderId="2" applyNumberFormat="0" applyAlignment="0" applyProtection="0">
      <alignment vertical="center"/>
    </xf>
    <xf numFmtId="10" fontId="159" fillId="27" borderId="16" applyNumberFormat="0" applyBorder="0" applyAlignment="0" applyProtection="0"/>
    <xf numFmtId="0" fontId="48" fillId="7" borderId="2" applyNumberFormat="0" applyAlignment="0" applyProtection="0">
      <alignment vertical="center"/>
    </xf>
    <xf numFmtId="182" fontId="3" fillId="0" borderId="0" applyFont="0" applyFill="0" applyBorder="0" applyAlignment="0" applyProtection="0">
      <alignment vertical="center"/>
    </xf>
    <xf numFmtId="182" fontId="3" fillId="0" borderId="0" applyFont="0" applyFill="0" applyBorder="0" applyAlignment="0" applyProtection="0"/>
    <xf numFmtId="0" fontId="3" fillId="0" borderId="0"/>
    <xf numFmtId="0" fontId="3" fillId="0" borderId="0"/>
    <xf numFmtId="0" fontId="3" fillId="0" borderId="0">
      <alignment vertical="center"/>
    </xf>
    <xf numFmtId="0" fontId="3" fillId="0" borderId="0"/>
    <xf numFmtId="0" fontId="3" fillId="0" borderId="0"/>
    <xf numFmtId="0" fontId="48" fillId="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35" fillId="18" borderId="4" applyNumberFormat="0" applyFont="0" applyAlignment="0" applyProtection="0">
      <alignment vertical="center"/>
    </xf>
    <xf numFmtId="10" fontId="159" fillId="27" borderId="16" applyNumberFormat="0" applyBorder="0" applyAlignment="0" applyProtection="0"/>
    <xf numFmtId="0" fontId="3" fillId="18" borderId="4" applyNumberFormat="0" applyFon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3" fillId="18" borderId="4" applyNumberFormat="0" applyFon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160" fillId="0" borderId="53">
      <alignment horizontal="left" vertical="center"/>
    </xf>
    <xf numFmtId="0" fontId="160" fillId="0" borderId="53">
      <alignment horizontal="left" vertical="center"/>
    </xf>
    <xf numFmtId="0" fontId="49" fillId="17" borderId="8" applyNumberFormat="0" applyAlignment="0" applyProtection="0">
      <alignment vertical="center"/>
    </xf>
    <xf numFmtId="0" fontId="41" fillId="17" borderId="2"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160" fillId="0" borderId="53">
      <alignment horizontal="lef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160" fillId="0" borderId="53">
      <alignment horizontal="left" vertical="center"/>
    </xf>
    <xf numFmtId="0" fontId="39" fillId="0" borderId="1" applyNumberFormat="0" applyFill="0" applyAlignment="0" applyProtection="0">
      <alignment vertical="center"/>
    </xf>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9" fillId="0" borderId="1" applyNumberFormat="0" applyFill="0" applyAlignment="0" applyProtection="0">
      <alignment vertical="center"/>
    </xf>
    <xf numFmtId="0" fontId="160" fillId="0" borderId="53">
      <alignment horizontal="left" vertical="center"/>
    </xf>
    <xf numFmtId="10" fontId="159" fillId="27" borderId="16" applyNumberFormat="0" applyBorder="0" applyAlignment="0" applyProtection="0"/>
    <xf numFmtId="0" fontId="49" fillId="17" borderId="8"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160" fillId="0" borderId="53">
      <alignment horizontal="left" vertical="center"/>
    </xf>
    <xf numFmtId="10" fontId="159" fillId="27" borderId="16" applyNumberFormat="0" applyBorder="0" applyAlignment="0" applyProtection="0"/>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35" fillId="18" borderId="4" applyNumberFormat="0" applyFont="0" applyAlignment="0" applyProtection="0">
      <alignment vertical="center"/>
    </xf>
    <xf numFmtId="10" fontId="159" fillId="27" borderId="16" applyNumberFormat="0" applyBorder="0" applyAlignment="0" applyProtection="0"/>
    <xf numFmtId="0" fontId="3" fillId="18" borderId="4" applyNumberFormat="0" applyFon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3" fillId="18" borderId="4" applyNumberFormat="0" applyFon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26" fillId="0" borderId="0" applyFont="0"/>
    <xf numFmtId="0" fontId="2" fillId="0" borderId="0">
      <alignment vertical="center"/>
    </xf>
    <xf numFmtId="0" fontId="2" fillId="0" borderId="0">
      <alignment vertical="center"/>
    </xf>
    <xf numFmtId="0" fontId="2" fillId="0" borderId="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10" fontId="159" fillId="27" borderId="16" applyNumberFormat="0" applyBorder="0" applyAlignment="0" applyProtection="0"/>
    <xf numFmtId="0" fontId="49" fillId="17" borderId="8"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160" fillId="0" borderId="53">
      <alignment horizontal="left" vertical="center"/>
    </xf>
    <xf numFmtId="0" fontId="160" fillId="0" borderId="53">
      <alignment horizontal="left" vertical="center"/>
    </xf>
    <xf numFmtId="0" fontId="49" fillId="17" borderId="8" applyNumberFormat="0" applyAlignment="0" applyProtection="0">
      <alignment vertical="center"/>
    </xf>
    <xf numFmtId="0" fontId="41" fillId="17" borderId="2"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160" fillId="0" borderId="53">
      <alignment horizontal="lef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160" fillId="0" borderId="53">
      <alignment horizontal="left" vertical="center"/>
    </xf>
    <xf numFmtId="0" fontId="39" fillId="0" borderId="1" applyNumberFormat="0" applyFill="0" applyAlignment="0" applyProtection="0">
      <alignment vertical="center"/>
    </xf>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9" fillId="0" borderId="1" applyNumberFormat="0" applyFill="0" applyAlignment="0" applyProtection="0">
      <alignment vertical="center"/>
    </xf>
    <xf numFmtId="0" fontId="160" fillId="0" borderId="53">
      <alignment horizontal="left" vertical="center"/>
    </xf>
    <xf numFmtId="10" fontId="159" fillId="27" borderId="16" applyNumberFormat="0" applyBorder="0" applyAlignment="0" applyProtection="0"/>
    <xf numFmtId="0" fontId="49" fillId="17" borderId="8"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160" fillId="0" borderId="53">
      <alignment horizontal="left" vertical="center"/>
    </xf>
    <xf numFmtId="10" fontId="159" fillId="27" borderId="16" applyNumberFormat="0" applyBorder="0" applyAlignment="0" applyProtection="0"/>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35" fillId="18" borderId="4" applyNumberFormat="0" applyFont="0" applyAlignment="0" applyProtection="0">
      <alignment vertical="center"/>
    </xf>
    <xf numFmtId="10" fontId="159" fillId="27" borderId="16" applyNumberFormat="0" applyBorder="0" applyAlignment="0" applyProtection="0"/>
    <xf numFmtId="0" fontId="3" fillId="18" borderId="4" applyNumberFormat="0" applyFon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3" fillId="18" borderId="4" applyNumberFormat="0" applyFon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8" fillId="7" borderId="2" applyNumberFormat="0" applyAlignment="0" applyProtection="0">
      <alignment vertical="center"/>
    </xf>
    <xf numFmtId="0" fontId="39" fillId="0" borderId="1" applyNumberFormat="0" applyFill="0" applyAlignment="0" applyProtection="0">
      <alignment vertical="center"/>
    </xf>
    <xf numFmtId="0" fontId="49" fillId="17" borderId="8" applyNumberFormat="0" applyAlignment="0" applyProtection="0">
      <alignment vertical="center"/>
    </xf>
    <xf numFmtId="10" fontId="159" fillId="27" borderId="16" applyNumberFormat="0" applyBorder="0" applyAlignment="0" applyProtection="0"/>
    <xf numFmtId="0" fontId="41" fillId="17" borderId="2" applyNumberFormat="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39" fillId="0" borderId="1" applyNumberFormat="0" applyFill="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10" fontId="159" fillId="27" borderId="16" applyNumberFormat="0" applyBorder="0" applyAlignment="0" applyProtection="0"/>
    <xf numFmtId="0" fontId="41" fillId="17" borderId="2" applyNumberFormat="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39" fillId="0" borderId="1" applyNumberFormat="0" applyFill="0" applyAlignment="0" applyProtection="0">
      <alignment vertical="center"/>
    </xf>
    <xf numFmtId="0" fontId="160" fillId="0" borderId="53">
      <alignment horizontal="lef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10" fontId="159" fillId="27" borderId="16" applyNumberFormat="0" applyBorder="0" applyAlignment="0" applyProtection="0"/>
    <xf numFmtId="0" fontId="41" fillId="17" borderId="2" applyNumberFormat="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160" fillId="0" borderId="53">
      <alignment horizontal="lef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10" fontId="159" fillId="27" borderId="16" applyNumberFormat="0" applyBorder="0" applyAlignment="0" applyProtection="0"/>
    <xf numFmtId="0" fontId="49" fillId="17" borderId="8"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160" fillId="0" borderId="53">
      <alignment horizontal="left" vertical="center"/>
    </xf>
    <xf numFmtId="0" fontId="160" fillId="0" borderId="53">
      <alignment horizontal="left" vertical="center"/>
    </xf>
    <xf numFmtId="0" fontId="49" fillId="17" borderId="8" applyNumberFormat="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0" fontId="160" fillId="0" borderId="53">
      <alignment horizontal="lef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160" fillId="0" borderId="53">
      <alignment horizontal="left" vertical="center"/>
    </xf>
    <xf numFmtId="0" fontId="39" fillId="0" borderId="1" applyNumberFormat="0" applyFill="0" applyAlignment="0" applyProtection="0">
      <alignment vertical="center"/>
    </xf>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9" fillId="0" borderId="1" applyNumberFormat="0" applyFill="0" applyAlignment="0" applyProtection="0">
      <alignment vertical="center"/>
    </xf>
    <xf numFmtId="0" fontId="160" fillId="0" borderId="53">
      <alignment horizontal="left" vertical="center"/>
    </xf>
    <xf numFmtId="10" fontId="159" fillId="27" borderId="16" applyNumberFormat="0" applyBorder="0" applyAlignment="0" applyProtection="0"/>
    <xf numFmtId="0" fontId="49" fillId="17" borderId="8"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160" fillId="0" borderId="53">
      <alignment horizontal="left" vertical="center"/>
    </xf>
    <xf numFmtId="10" fontId="159" fillId="27" borderId="16" applyNumberFormat="0" applyBorder="0" applyAlignment="0" applyProtection="0"/>
    <xf numFmtId="10" fontId="159" fillId="27" borderId="16" applyNumberFormat="0" applyBorder="0" applyAlignment="0" applyProtection="0"/>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10" fontId="159" fillId="27" borderId="16" applyNumberFormat="0" applyBorder="0" applyAlignment="0" applyProtection="0"/>
    <xf numFmtId="0" fontId="48" fillId="7" borderId="2"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35" fillId="18" borderId="4" applyNumberFormat="0" applyFont="0" applyAlignment="0" applyProtection="0">
      <alignment vertical="center"/>
    </xf>
    <xf numFmtId="10" fontId="159" fillId="27" borderId="16" applyNumberFormat="0" applyBorder="0" applyAlignment="0" applyProtection="0"/>
    <xf numFmtId="0" fontId="160" fillId="0" borderId="53">
      <alignment horizontal="left" vertical="center"/>
    </xf>
    <xf numFmtId="0" fontId="39" fillId="0" borderId="1" applyNumberFormat="0" applyFill="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3" fillId="18" borderId="4" applyNumberFormat="0" applyFon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160" fillId="0" borderId="53">
      <alignment horizontal="left" vertical="center"/>
    </xf>
    <xf numFmtId="0" fontId="160" fillId="0" borderId="53">
      <alignment horizontal="left" vertical="center"/>
    </xf>
    <xf numFmtId="0" fontId="49" fillId="17" borderId="8" applyNumberFormat="0" applyAlignment="0" applyProtection="0">
      <alignment vertical="center"/>
    </xf>
    <xf numFmtId="0" fontId="41" fillId="17" borderId="2"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160" fillId="0" borderId="53">
      <alignment horizontal="lef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160" fillId="0" borderId="53">
      <alignment horizontal="left" vertical="center"/>
    </xf>
    <xf numFmtId="0" fontId="39" fillId="0" borderId="1" applyNumberFormat="0" applyFill="0" applyAlignment="0" applyProtection="0">
      <alignment vertical="center"/>
    </xf>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9" fillId="0" borderId="1" applyNumberFormat="0" applyFill="0" applyAlignment="0" applyProtection="0">
      <alignment vertical="center"/>
    </xf>
    <xf numFmtId="0" fontId="160" fillId="0" borderId="53">
      <alignment horizontal="left" vertical="center"/>
    </xf>
    <xf numFmtId="10" fontId="159" fillId="27" borderId="16" applyNumberFormat="0" applyBorder="0" applyAlignment="0" applyProtection="0"/>
    <xf numFmtId="0" fontId="49" fillId="17" borderId="8"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160" fillId="0" borderId="53">
      <alignment horizontal="left" vertical="center"/>
    </xf>
    <xf numFmtId="10" fontId="159" fillId="27" borderId="16" applyNumberFormat="0" applyBorder="0" applyAlignment="0" applyProtection="0"/>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35" fillId="18" borderId="4" applyNumberFormat="0" applyFont="0" applyAlignment="0" applyProtection="0">
      <alignment vertical="center"/>
    </xf>
    <xf numFmtId="10" fontId="159" fillId="27" borderId="16" applyNumberFormat="0" applyBorder="0" applyAlignment="0" applyProtection="0"/>
    <xf numFmtId="0" fontId="3" fillId="18" borderId="4" applyNumberFormat="0" applyFon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3" fillId="18" borderId="4" applyNumberFormat="0" applyFon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10" fontId="159" fillId="27" borderId="16" applyNumberFormat="0" applyBorder="0" applyAlignment="0" applyProtection="0"/>
    <xf numFmtId="10" fontId="159" fillId="27" borderId="16" applyNumberFormat="0" applyBorder="0" applyAlignment="0" applyProtection="0"/>
    <xf numFmtId="0" fontId="39" fillId="0" borderId="1" applyNumberFormat="0" applyFill="0" applyAlignment="0" applyProtection="0">
      <alignment vertical="center"/>
    </xf>
    <xf numFmtId="0" fontId="41" fillId="17" borderId="2" applyNumberFormat="0" applyAlignment="0" applyProtection="0">
      <alignment vertical="center"/>
    </xf>
    <xf numFmtId="10" fontId="159" fillId="27" borderId="16" applyNumberFormat="0" applyBorder="0" applyAlignment="0" applyProtection="0"/>
    <xf numFmtId="0" fontId="49" fillId="17" borderId="8"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160" fillId="0" borderId="53">
      <alignment horizontal="left" vertical="center"/>
    </xf>
    <xf numFmtId="0" fontId="160" fillId="0" borderId="53">
      <alignment horizontal="left" vertical="center"/>
    </xf>
    <xf numFmtId="0" fontId="49" fillId="17" borderId="8" applyNumberFormat="0" applyAlignment="0" applyProtection="0">
      <alignment vertical="center"/>
    </xf>
    <xf numFmtId="0" fontId="41" fillId="17" borderId="2"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160" fillId="0" borderId="53">
      <alignment horizontal="lef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160" fillId="0" borderId="53">
      <alignment horizontal="left" vertical="center"/>
    </xf>
    <xf numFmtId="0" fontId="39" fillId="0" borderId="1" applyNumberFormat="0" applyFill="0" applyAlignment="0" applyProtection="0">
      <alignment vertical="center"/>
    </xf>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9" fillId="0" borderId="1" applyNumberFormat="0" applyFill="0" applyAlignment="0" applyProtection="0">
      <alignment vertical="center"/>
    </xf>
    <xf numFmtId="0" fontId="160" fillId="0" borderId="53">
      <alignment horizontal="left" vertical="center"/>
    </xf>
    <xf numFmtId="10" fontId="159" fillId="27" borderId="16" applyNumberFormat="0" applyBorder="0" applyAlignment="0" applyProtection="0"/>
    <xf numFmtId="0" fontId="49" fillId="17" borderId="8"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160" fillId="0" borderId="53">
      <alignment horizontal="left" vertical="center"/>
    </xf>
    <xf numFmtId="10" fontId="159" fillId="27" borderId="16" applyNumberFormat="0" applyBorder="0" applyAlignment="0" applyProtection="0"/>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35" fillId="18" borderId="4" applyNumberFormat="0" applyFont="0" applyAlignment="0" applyProtection="0">
      <alignment vertical="center"/>
    </xf>
    <xf numFmtId="10" fontId="159" fillId="27" borderId="16" applyNumberFormat="0" applyBorder="0" applyAlignment="0" applyProtection="0"/>
    <xf numFmtId="0" fontId="3" fillId="18" borderId="4" applyNumberFormat="0" applyFon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3" fillId="18" borderId="4" applyNumberFormat="0" applyFon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160" fillId="0" borderId="53">
      <alignment horizontal="left" vertical="center"/>
    </xf>
    <xf numFmtId="0" fontId="160" fillId="0" borderId="53">
      <alignment horizontal="left" vertical="center"/>
    </xf>
    <xf numFmtId="0" fontId="49" fillId="17" borderId="8" applyNumberFormat="0" applyAlignment="0" applyProtection="0">
      <alignment vertical="center"/>
    </xf>
    <xf numFmtId="0" fontId="41" fillId="17" borderId="2"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160" fillId="0" borderId="53">
      <alignment horizontal="lef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160" fillId="0" borderId="53">
      <alignment horizontal="left" vertical="center"/>
    </xf>
    <xf numFmtId="0" fontId="39" fillId="0" borderId="1" applyNumberFormat="0" applyFill="0" applyAlignment="0" applyProtection="0">
      <alignment vertical="center"/>
    </xf>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9" fillId="0" borderId="1" applyNumberFormat="0" applyFill="0" applyAlignment="0" applyProtection="0">
      <alignment vertical="center"/>
    </xf>
    <xf numFmtId="0" fontId="160" fillId="0" borderId="53">
      <alignment horizontal="left" vertical="center"/>
    </xf>
    <xf numFmtId="10" fontId="159" fillId="27" borderId="16" applyNumberFormat="0" applyBorder="0" applyAlignment="0" applyProtection="0"/>
    <xf numFmtId="0" fontId="49" fillId="17" borderId="8"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160" fillId="0" borderId="53">
      <alignment horizontal="left" vertical="center"/>
    </xf>
    <xf numFmtId="10" fontId="159" fillId="27" borderId="16" applyNumberFormat="0" applyBorder="0" applyAlignment="0" applyProtection="0"/>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35" fillId="18" borderId="4" applyNumberFormat="0" applyFont="0" applyAlignment="0" applyProtection="0">
      <alignment vertical="center"/>
    </xf>
    <xf numFmtId="10" fontId="159" fillId="27" borderId="16" applyNumberFormat="0" applyBorder="0" applyAlignment="0" applyProtection="0"/>
    <xf numFmtId="0" fontId="3" fillId="18" borderId="4" applyNumberFormat="0" applyFon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3" fillId="18" borderId="4" applyNumberFormat="0" applyFon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160" fillId="0" borderId="53">
      <alignment horizontal="left" vertical="center"/>
    </xf>
    <xf numFmtId="0" fontId="160" fillId="0" borderId="53">
      <alignment horizontal="left" vertical="center"/>
    </xf>
    <xf numFmtId="0" fontId="49" fillId="17" borderId="8" applyNumberFormat="0" applyAlignment="0" applyProtection="0">
      <alignment vertical="center"/>
    </xf>
    <xf numFmtId="0" fontId="41" fillId="17" borderId="2"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160" fillId="0" borderId="53">
      <alignment horizontal="lef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160" fillId="0" borderId="53">
      <alignment horizontal="left" vertical="center"/>
    </xf>
    <xf numFmtId="0" fontId="39" fillId="0" borderId="1" applyNumberFormat="0" applyFill="0" applyAlignment="0" applyProtection="0">
      <alignment vertical="center"/>
    </xf>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9" fillId="0" borderId="1" applyNumberFormat="0" applyFill="0" applyAlignment="0" applyProtection="0">
      <alignment vertical="center"/>
    </xf>
    <xf numFmtId="0" fontId="160" fillId="0" borderId="53">
      <alignment horizontal="left" vertical="center"/>
    </xf>
    <xf numFmtId="10" fontId="159" fillId="27" borderId="16" applyNumberFormat="0" applyBorder="0" applyAlignment="0" applyProtection="0"/>
    <xf numFmtId="0" fontId="49" fillId="17" borderId="8"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160" fillId="0" borderId="53">
      <alignment horizontal="left" vertical="center"/>
    </xf>
    <xf numFmtId="10" fontId="159" fillId="27" borderId="16" applyNumberFormat="0" applyBorder="0" applyAlignment="0" applyProtection="0"/>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35" fillId="18" borderId="4" applyNumberFormat="0" applyFont="0" applyAlignment="0" applyProtection="0">
      <alignment vertical="center"/>
    </xf>
    <xf numFmtId="10" fontId="159" fillId="27" borderId="16" applyNumberFormat="0" applyBorder="0" applyAlignment="0" applyProtection="0"/>
    <xf numFmtId="0" fontId="3" fillId="18" borderId="4" applyNumberFormat="0" applyFon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3" fillId="18" borderId="4" applyNumberFormat="0" applyFon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160" fillId="0" borderId="53">
      <alignment horizontal="left" vertical="center"/>
    </xf>
    <xf numFmtId="0" fontId="160" fillId="0" borderId="53">
      <alignment horizontal="left" vertical="center"/>
    </xf>
    <xf numFmtId="0" fontId="49" fillId="17" borderId="8" applyNumberFormat="0" applyAlignment="0" applyProtection="0">
      <alignment vertical="center"/>
    </xf>
    <xf numFmtId="0" fontId="41" fillId="17" borderId="2"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160" fillId="0" borderId="53">
      <alignment horizontal="lef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0" fontId="160" fillId="0" borderId="53">
      <alignment horizontal="left" vertical="center"/>
    </xf>
    <xf numFmtId="0" fontId="39" fillId="0" borderId="1" applyNumberFormat="0" applyFill="0" applyAlignment="0" applyProtection="0">
      <alignment vertical="center"/>
    </xf>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9" fillId="0" borderId="1" applyNumberFormat="0" applyFill="0" applyAlignment="0" applyProtection="0">
      <alignment vertical="center"/>
    </xf>
    <xf numFmtId="0" fontId="160" fillId="0" borderId="53">
      <alignment horizontal="left" vertical="center"/>
    </xf>
    <xf numFmtId="10" fontId="159" fillId="27" borderId="16" applyNumberFormat="0" applyBorder="0" applyAlignment="0" applyProtection="0"/>
    <xf numFmtId="0" fontId="49" fillId="17" borderId="8" applyNumberFormat="0" applyAlignment="0" applyProtection="0">
      <alignment vertical="center"/>
    </xf>
    <xf numFmtId="0" fontId="49" fillId="17" borderId="8" applyNumberFormat="0" applyAlignment="0" applyProtection="0">
      <alignment vertical="center"/>
    </xf>
    <xf numFmtId="0" fontId="41" fillId="17" borderId="2" applyNumberFormat="0" applyAlignment="0" applyProtection="0">
      <alignment vertical="center"/>
    </xf>
    <xf numFmtId="0" fontId="160" fillId="0" borderId="53">
      <alignment horizontal="left" vertical="center"/>
    </xf>
    <xf numFmtId="10" fontId="159" fillId="27" borderId="16" applyNumberFormat="0" applyBorder="0" applyAlignment="0" applyProtection="0"/>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0" fontId="48" fillId="7" borderId="2"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10" fontId="159" fillId="27" borderId="16" applyNumberFormat="0" applyBorder="0" applyAlignment="0" applyProtection="0"/>
    <xf numFmtId="0" fontId="49" fillId="17" borderId="8" applyNumberFormat="0" applyAlignment="0" applyProtection="0">
      <alignment vertical="center"/>
    </xf>
    <xf numFmtId="0" fontId="39" fillId="0" borderId="1" applyNumberFormat="0" applyFill="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3" fillId="18" borderId="4" applyNumberFormat="0" applyFon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160" fillId="0" borderId="53">
      <alignment horizontal="left" vertical="center"/>
    </xf>
    <xf numFmtId="0" fontId="39" fillId="0" borderId="1" applyNumberFormat="0" applyFill="0" applyAlignment="0" applyProtection="0">
      <alignment vertical="center"/>
    </xf>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9" fillId="0" borderId="1" applyNumberFormat="0" applyFill="0" applyAlignment="0" applyProtection="0">
      <alignment vertical="center"/>
    </xf>
    <xf numFmtId="0" fontId="160" fillId="0" borderId="53">
      <alignment horizontal="left" vertical="center"/>
    </xf>
    <xf numFmtId="10" fontId="159" fillId="27" borderId="16" applyNumberFormat="0" applyBorder="0" applyAlignment="0" applyProtection="0"/>
    <xf numFmtId="0" fontId="49" fillId="17" borderId="8"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160" fillId="0" borderId="53">
      <alignment horizontal="left" vertical="center"/>
    </xf>
    <xf numFmtId="10" fontId="159" fillId="27" borderId="16" applyNumberFormat="0" applyBorder="0" applyAlignment="0" applyProtection="0"/>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35" fillId="18" borderId="4" applyNumberFormat="0" applyFont="0" applyAlignment="0" applyProtection="0">
      <alignment vertical="center"/>
    </xf>
    <xf numFmtId="10" fontId="159" fillId="27" borderId="16" applyNumberFormat="0" applyBorder="0" applyAlignment="0" applyProtection="0"/>
    <xf numFmtId="0" fontId="3" fillId="18" borderId="4" applyNumberFormat="0" applyFon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3" fillId="18" borderId="4" applyNumberFormat="0" applyFon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9" fillId="0" borderId="1" applyNumberFormat="0" applyFill="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10" fontId="159" fillId="27" borderId="16" applyNumberFormat="0" applyBorder="0" applyAlignment="0" applyProtection="0"/>
    <xf numFmtId="0" fontId="39" fillId="0" borderId="1" applyNumberFormat="0" applyFill="0" applyAlignment="0" applyProtection="0">
      <alignment vertical="center"/>
    </xf>
    <xf numFmtId="10" fontId="159" fillId="27" borderId="16" applyNumberFormat="0" applyBorder="0" applyAlignment="0" applyProtection="0"/>
    <xf numFmtId="0" fontId="39" fillId="0" borderId="1" applyNumberFormat="0" applyFill="0" applyAlignment="0" applyProtection="0">
      <alignment vertical="center"/>
    </xf>
    <xf numFmtId="0" fontId="41" fillId="17" borderId="2" applyNumberFormat="0" applyAlignment="0" applyProtection="0">
      <alignment vertical="center"/>
    </xf>
    <xf numFmtId="10" fontId="159" fillId="27" borderId="16" applyNumberFormat="0" applyBorder="0" applyAlignment="0" applyProtection="0"/>
    <xf numFmtId="0" fontId="49" fillId="17" borderId="8"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160" fillId="0" borderId="53">
      <alignment horizontal="left" vertical="center"/>
    </xf>
    <xf numFmtId="0" fontId="160" fillId="0" borderId="53">
      <alignment horizontal="left" vertical="center"/>
    </xf>
    <xf numFmtId="0" fontId="49" fillId="17" borderId="8" applyNumberFormat="0" applyAlignment="0" applyProtection="0">
      <alignment vertical="center"/>
    </xf>
    <xf numFmtId="0" fontId="41" fillId="17" borderId="2"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160" fillId="0" borderId="53">
      <alignment horizontal="lef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160" fillId="0" borderId="53">
      <alignment horizontal="left" vertical="center"/>
    </xf>
    <xf numFmtId="0" fontId="39" fillId="0" borderId="1" applyNumberFormat="0" applyFill="0" applyAlignment="0" applyProtection="0">
      <alignment vertical="center"/>
    </xf>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9" fillId="0" borderId="1" applyNumberFormat="0" applyFill="0" applyAlignment="0" applyProtection="0">
      <alignment vertical="center"/>
    </xf>
    <xf numFmtId="0" fontId="160" fillId="0" borderId="53">
      <alignment horizontal="left" vertical="center"/>
    </xf>
    <xf numFmtId="10" fontId="159" fillId="27" borderId="16" applyNumberFormat="0" applyBorder="0" applyAlignment="0" applyProtection="0"/>
    <xf numFmtId="0" fontId="49" fillId="17" borderId="8"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160" fillId="0" borderId="53">
      <alignment horizontal="left" vertical="center"/>
    </xf>
    <xf numFmtId="10" fontId="159" fillId="27" borderId="16" applyNumberFormat="0" applyBorder="0" applyAlignment="0" applyProtection="0"/>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35" fillId="18" borderId="4" applyNumberFormat="0" applyFont="0" applyAlignment="0" applyProtection="0">
      <alignment vertical="center"/>
    </xf>
    <xf numFmtId="10" fontId="159" fillId="27" borderId="16" applyNumberFormat="0" applyBorder="0" applyAlignment="0" applyProtection="0"/>
    <xf numFmtId="0" fontId="3" fillId="18" borderId="4" applyNumberFormat="0" applyFon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3" fillId="18" borderId="4" applyNumberFormat="0" applyFon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10" fontId="159" fillId="27" borderId="16" applyNumberFormat="0" applyBorder="0" applyAlignment="0" applyProtection="0"/>
    <xf numFmtId="0" fontId="49" fillId="17" borderId="8"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160" fillId="0" borderId="53">
      <alignment horizontal="left" vertical="center"/>
    </xf>
    <xf numFmtId="0" fontId="160" fillId="0" borderId="53">
      <alignment horizontal="left" vertical="center"/>
    </xf>
    <xf numFmtId="0" fontId="49" fillId="17" borderId="8" applyNumberFormat="0" applyAlignment="0" applyProtection="0">
      <alignment vertical="center"/>
    </xf>
    <xf numFmtId="0" fontId="41" fillId="17" borderId="2"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160" fillId="0" borderId="53">
      <alignment horizontal="lef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160" fillId="0" borderId="53">
      <alignment horizontal="left" vertical="center"/>
    </xf>
    <xf numFmtId="0" fontId="39" fillId="0" borderId="1" applyNumberFormat="0" applyFill="0" applyAlignment="0" applyProtection="0">
      <alignment vertical="center"/>
    </xf>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9" fillId="0" borderId="1" applyNumberFormat="0" applyFill="0" applyAlignment="0" applyProtection="0">
      <alignment vertical="center"/>
    </xf>
    <xf numFmtId="0" fontId="160" fillId="0" borderId="53">
      <alignment horizontal="left" vertical="center"/>
    </xf>
    <xf numFmtId="10" fontId="159" fillId="27" borderId="16" applyNumberFormat="0" applyBorder="0" applyAlignment="0" applyProtection="0"/>
    <xf numFmtId="0" fontId="49" fillId="17" borderId="8"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160" fillId="0" borderId="53">
      <alignment horizontal="left" vertical="center"/>
    </xf>
    <xf numFmtId="10" fontId="159" fillId="27" borderId="16" applyNumberFormat="0" applyBorder="0" applyAlignment="0" applyProtection="0"/>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35" fillId="18" borderId="4" applyNumberFormat="0" applyFont="0" applyAlignment="0" applyProtection="0">
      <alignment vertical="center"/>
    </xf>
    <xf numFmtId="10" fontId="159" fillId="27" borderId="16" applyNumberFormat="0" applyBorder="0" applyAlignment="0" applyProtection="0"/>
    <xf numFmtId="0" fontId="3" fillId="18" borderId="4" applyNumberFormat="0" applyFon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3" fillId="18" borderId="4" applyNumberFormat="0" applyFon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160" fillId="0" borderId="53">
      <alignment horizontal="left" vertical="center"/>
    </xf>
    <xf numFmtId="0" fontId="160" fillId="0" borderId="53">
      <alignment horizontal="left" vertical="center"/>
    </xf>
    <xf numFmtId="0" fontId="49" fillId="17" borderId="8" applyNumberFormat="0" applyAlignment="0" applyProtection="0">
      <alignment vertical="center"/>
    </xf>
    <xf numFmtId="0" fontId="41" fillId="17" borderId="2"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160" fillId="0" borderId="53">
      <alignment horizontal="lef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160" fillId="0" borderId="53">
      <alignment horizontal="left" vertical="center"/>
    </xf>
    <xf numFmtId="0" fontId="39" fillId="0" borderId="1" applyNumberFormat="0" applyFill="0" applyAlignment="0" applyProtection="0">
      <alignment vertical="center"/>
    </xf>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9" fillId="0" borderId="1" applyNumberFormat="0" applyFill="0" applyAlignment="0" applyProtection="0">
      <alignment vertical="center"/>
    </xf>
    <xf numFmtId="0" fontId="160" fillId="0" borderId="53">
      <alignment horizontal="left" vertical="center"/>
    </xf>
    <xf numFmtId="10" fontId="159" fillId="27" borderId="16" applyNumberFormat="0" applyBorder="0" applyAlignment="0" applyProtection="0"/>
    <xf numFmtId="0" fontId="49" fillId="17" borderId="8"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160" fillId="0" borderId="53">
      <alignment horizontal="left" vertical="center"/>
    </xf>
    <xf numFmtId="10" fontId="159" fillId="27" borderId="16" applyNumberFormat="0" applyBorder="0" applyAlignment="0" applyProtection="0"/>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35" fillId="18" borderId="4" applyNumberFormat="0" applyFont="0" applyAlignment="0" applyProtection="0">
      <alignment vertical="center"/>
    </xf>
    <xf numFmtId="10" fontId="159" fillId="27" borderId="16" applyNumberFormat="0" applyBorder="0" applyAlignment="0" applyProtection="0"/>
    <xf numFmtId="0" fontId="3" fillId="18" borderId="4" applyNumberFormat="0" applyFon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3" fillId="18" borderId="4" applyNumberFormat="0" applyFon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160" fillId="0" borderId="53">
      <alignment horizontal="left" vertical="center"/>
    </xf>
    <xf numFmtId="0" fontId="160" fillId="0" borderId="53">
      <alignment horizontal="left" vertical="center"/>
    </xf>
    <xf numFmtId="0" fontId="49" fillId="17" borderId="8" applyNumberFormat="0" applyAlignment="0" applyProtection="0">
      <alignment vertical="center"/>
    </xf>
    <xf numFmtId="0" fontId="41" fillId="17" borderId="2"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160" fillId="0" borderId="53">
      <alignment horizontal="lef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160" fillId="0" borderId="53">
      <alignment horizontal="left" vertical="center"/>
    </xf>
    <xf numFmtId="0" fontId="39" fillId="0" borderId="1" applyNumberFormat="0" applyFill="0" applyAlignment="0" applyProtection="0">
      <alignment vertical="center"/>
    </xf>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9" fillId="0" borderId="1" applyNumberFormat="0" applyFill="0" applyAlignment="0" applyProtection="0">
      <alignment vertical="center"/>
    </xf>
    <xf numFmtId="0" fontId="160" fillId="0" borderId="53">
      <alignment horizontal="left" vertical="center"/>
    </xf>
    <xf numFmtId="10" fontId="159" fillId="27" borderId="16" applyNumberFormat="0" applyBorder="0" applyAlignment="0" applyProtection="0"/>
    <xf numFmtId="0" fontId="49" fillId="17" borderId="8"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160" fillId="0" borderId="53">
      <alignment horizontal="left" vertical="center"/>
    </xf>
    <xf numFmtId="10" fontId="159" fillId="27" borderId="16" applyNumberFormat="0" applyBorder="0" applyAlignment="0" applyProtection="0"/>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35" fillId="18" borderId="4" applyNumberFormat="0" applyFont="0" applyAlignment="0" applyProtection="0">
      <alignment vertical="center"/>
    </xf>
    <xf numFmtId="10" fontId="159" fillId="27" borderId="16" applyNumberFormat="0" applyBorder="0" applyAlignment="0" applyProtection="0"/>
    <xf numFmtId="0" fontId="3" fillId="18" borderId="4" applyNumberFormat="0" applyFon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3" fillId="18" borderId="4" applyNumberFormat="0" applyFon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10" fontId="159" fillId="27" borderId="16" applyNumberFormat="0" applyBorder="0" applyAlignment="0" applyProtection="0"/>
    <xf numFmtId="0" fontId="49" fillId="17" borderId="8"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160" fillId="0" borderId="53">
      <alignment horizontal="left" vertical="center"/>
    </xf>
    <xf numFmtId="0" fontId="160" fillId="0" borderId="53">
      <alignment horizontal="left" vertical="center"/>
    </xf>
    <xf numFmtId="0" fontId="49" fillId="17" borderId="8" applyNumberFormat="0" applyAlignment="0" applyProtection="0">
      <alignment vertical="center"/>
    </xf>
    <xf numFmtId="0" fontId="41" fillId="17" borderId="2"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160" fillId="0" borderId="53">
      <alignment horizontal="lef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160" fillId="0" borderId="53">
      <alignment horizontal="left" vertical="center"/>
    </xf>
    <xf numFmtId="0" fontId="39" fillId="0" borderId="1" applyNumberFormat="0" applyFill="0" applyAlignment="0" applyProtection="0">
      <alignment vertical="center"/>
    </xf>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9" fillId="0" borderId="1" applyNumberFormat="0" applyFill="0" applyAlignment="0" applyProtection="0">
      <alignment vertical="center"/>
    </xf>
    <xf numFmtId="0" fontId="160" fillId="0" borderId="53">
      <alignment horizontal="left" vertical="center"/>
    </xf>
    <xf numFmtId="10" fontId="159" fillId="27" borderId="16" applyNumberFormat="0" applyBorder="0" applyAlignment="0" applyProtection="0"/>
    <xf numFmtId="0" fontId="49" fillId="17" borderId="8"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160" fillId="0" borderId="53">
      <alignment horizontal="left" vertical="center"/>
    </xf>
    <xf numFmtId="10" fontId="159" fillId="27" borderId="16" applyNumberFormat="0" applyBorder="0" applyAlignment="0" applyProtection="0"/>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35" fillId="18" borderId="4" applyNumberFormat="0" applyFont="0" applyAlignment="0" applyProtection="0">
      <alignment vertical="center"/>
    </xf>
    <xf numFmtId="10" fontId="159" fillId="27" borderId="16" applyNumberFormat="0" applyBorder="0" applyAlignment="0" applyProtection="0"/>
    <xf numFmtId="0" fontId="3" fillId="18" borderId="4" applyNumberFormat="0" applyFon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3" fillId="18" borderId="4" applyNumberFormat="0" applyFon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39" fillId="0" borderId="1" applyNumberFormat="0" applyFill="0" applyAlignment="0" applyProtection="0">
      <alignment vertical="center"/>
    </xf>
    <xf numFmtId="0" fontId="49" fillId="17" borderId="8" applyNumberFormat="0" applyAlignment="0" applyProtection="0">
      <alignment vertical="center"/>
    </xf>
    <xf numFmtId="10" fontId="159" fillId="27" borderId="16" applyNumberFormat="0" applyBorder="0" applyAlignment="0" applyProtection="0"/>
    <xf numFmtId="10" fontId="159" fillId="27" borderId="16" applyNumberFormat="0" applyBorder="0" applyAlignment="0" applyProtection="0"/>
    <xf numFmtId="0" fontId="160" fillId="0" borderId="53">
      <alignment horizontal="left" vertical="center"/>
    </xf>
    <xf numFmtId="0" fontId="41" fillId="17" borderId="2" applyNumberFormat="0" applyAlignment="0" applyProtection="0">
      <alignment vertical="center"/>
    </xf>
    <xf numFmtId="0" fontId="49" fillId="17" borderId="8" applyNumberFormat="0" applyAlignment="0" applyProtection="0">
      <alignment vertical="center"/>
    </xf>
    <xf numFmtId="10" fontId="159" fillId="27" borderId="16" applyNumberFormat="0" applyBorder="0" applyAlignment="0" applyProtection="0"/>
    <xf numFmtId="0" fontId="39" fillId="0" borderId="1" applyNumberFormat="0" applyFill="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5" fillId="18" borderId="4" applyNumberFormat="0" applyFont="0" applyAlignment="0" applyProtection="0">
      <alignment vertical="center"/>
    </xf>
    <xf numFmtId="0" fontId="39" fillId="0" borderId="1" applyNumberFormat="0" applyFill="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0" fontId="160" fillId="0" borderId="53">
      <alignment horizontal="left" vertical="center"/>
    </xf>
    <xf numFmtId="0" fontId="49" fillId="17" borderId="8" applyNumberFormat="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160" fillId="0" borderId="53">
      <alignment horizontal="left" vertical="center"/>
    </xf>
    <xf numFmtId="0" fontId="39" fillId="0" borderId="1" applyNumberFormat="0" applyFill="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10" fontId="159" fillId="27" borderId="16" applyNumberFormat="0" applyBorder="0" applyAlignment="0" applyProtection="0"/>
    <xf numFmtId="0" fontId="48" fillId="7" borderId="2" applyNumberFormat="0" applyAlignment="0" applyProtection="0">
      <alignment vertical="center"/>
    </xf>
    <xf numFmtId="0" fontId="3" fillId="18" borderId="4" applyNumberFormat="0" applyFont="0" applyAlignment="0" applyProtection="0">
      <alignment vertical="center"/>
    </xf>
    <xf numFmtId="0" fontId="35" fillId="18" borderId="4" applyNumberFormat="0" applyFont="0" applyAlignment="0" applyProtection="0">
      <alignment vertical="center"/>
    </xf>
    <xf numFmtId="0" fontId="49" fillId="17" borderId="8" applyNumberFormat="0" applyAlignment="0" applyProtection="0">
      <alignment vertical="center"/>
    </xf>
    <xf numFmtId="0" fontId="160" fillId="0" borderId="53">
      <alignment horizontal="lef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41" fillId="17" borderId="2" applyNumberForma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160" fillId="0" borderId="53">
      <alignment horizontal="lef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160" fillId="0" borderId="53">
      <alignment horizontal="left" vertical="center"/>
    </xf>
    <xf numFmtId="0" fontId="160" fillId="0" borderId="53">
      <alignment horizontal="left" vertical="center"/>
    </xf>
    <xf numFmtId="0" fontId="49" fillId="17" borderId="8" applyNumberFormat="0" applyAlignment="0" applyProtection="0">
      <alignment vertical="center"/>
    </xf>
    <xf numFmtId="0" fontId="41" fillId="17" borderId="2" applyNumberFormat="0" applyAlignment="0" applyProtection="0">
      <alignment vertical="center"/>
    </xf>
    <xf numFmtId="0" fontId="48" fillId="7" borderId="2" applyNumberForma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0" fontId="48" fillId="7" borderId="2" applyNumberFormat="0" applyAlignment="0" applyProtection="0">
      <alignment vertical="center"/>
    </xf>
    <xf numFmtId="10" fontId="159" fillId="27" borderId="16" applyNumberFormat="0" applyBorder="0" applyAlignment="0" applyProtection="0"/>
    <xf numFmtId="10" fontId="159" fillId="27" borderId="16" applyNumberFormat="0" applyBorder="0" applyAlignment="0" applyProtection="0"/>
    <xf numFmtId="0" fontId="160" fillId="0" borderId="53">
      <alignment horizontal="left" vertical="center"/>
    </xf>
    <xf numFmtId="0" fontId="160" fillId="0" borderId="53">
      <alignment horizontal="left" vertical="center"/>
    </xf>
    <xf numFmtId="0" fontId="41" fillId="17" borderId="2" applyNumberFormat="0" applyAlignment="0" applyProtection="0">
      <alignment vertical="center"/>
    </xf>
    <xf numFmtId="0" fontId="160" fillId="0" borderId="53">
      <alignment horizontal="lef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0" fontId="160" fillId="0" borderId="53">
      <alignment horizontal="left" vertical="center"/>
    </xf>
    <xf numFmtId="0" fontId="49" fillId="17" borderId="8" applyNumberFormat="0" applyAlignment="0" applyProtection="0">
      <alignment vertical="center"/>
    </xf>
    <xf numFmtId="10" fontId="159" fillId="27" borderId="16" applyNumberFormat="0" applyBorder="0" applyAlignment="0" applyProtection="0"/>
    <xf numFmtId="0" fontId="39" fillId="0" borderId="1" applyNumberFormat="0" applyFill="0" applyAlignment="0" applyProtection="0">
      <alignment vertical="center"/>
    </xf>
    <xf numFmtId="0" fontId="49" fillId="17" borderId="8" applyNumberFormat="0" applyAlignment="0" applyProtection="0">
      <alignment vertical="center"/>
    </xf>
    <xf numFmtId="10" fontId="159" fillId="27" borderId="16" applyNumberFormat="0" applyBorder="0" applyAlignment="0" applyProtection="0"/>
    <xf numFmtId="0" fontId="49" fillId="17" borderId="8" applyNumberFormat="0" applyAlignment="0" applyProtection="0">
      <alignment vertical="center"/>
    </xf>
    <xf numFmtId="0" fontId="41" fillId="17" borderId="2" applyNumberFormat="0" applyAlignment="0" applyProtection="0">
      <alignment vertical="center"/>
    </xf>
    <xf numFmtId="0" fontId="160" fillId="0" borderId="53">
      <alignment horizontal="left" vertical="center"/>
    </xf>
    <xf numFmtId="10" fontId="159" fillId="27" borderId="16" applyNumberFormat="0" applyBorder="0" applyAlignment="0" applyProtection="0"/>
    <xf numFmtId="10" fontId="159" fillId="27" borderId="16" applyNumberFormat="0" applyBorder="0" applyAlignment="0" applyProtection="0"/>
    <xf numFmtId="0" fontId="48" fillId="7" borderId="2" applyNumberFormat="0" applyAlignment="0" applyProtection="0">
      <alignment vertical="center"/>
    </xf>
    <xf numFmtId="0" fontId="3"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10" fontId="159" fillId="27" borderId="16" applyNumberFormat="0" applyBorder="0" applyAlignment="0" applyProtection="0"/>
    <xf numFmtId="0" fontId="41" fillId="17" borderId="2" applyNumberFormat="0" applyAlignment="0" applyProtection="0">
      <alignment vertical="center"/>
    </xf>
    <xf numFmtId="0" fontId="39" fillId="0" borderId="1" applyNumberFormat="0" applyFill="0" applyAlignment="0" applyProtection="0">
      <alignment vertical="center"/>
    </xf>
    <xf numFmtId="0" fontId="39" fillId="0" borderId="1" applyNumberFormat="0" applyFill="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3" fillId="18" borderId="4" applyNumberFormat="0" applyFont="0" applyAlignment="0" applyProtection="0">
      <alignment vertical="center"/>
    </xf>
    <xf numFmtId="0" fontId="49" fillId="17" borderId="8" applyNumberFormat="0" applyAlignment="0" applyProtection="0">
      <alignment vertical="center"/>
    </xf>
    <xf numFmtId="0" fontId="41" fillId="17" borderId="2" applyNumberFormat="0" applyAlignment="0" applyProtection="0">
      <alignment vertical="center"/>
    </xf>
    <xf numFmtId="10" fontId="159" fillId="27" borderId="16" applyNumberFormat="0" applyBorder="0" applyAlignment="0" applyProtection="0"/>
    <xf numFmtId="0" fontId="48" fillId="7" borderId="2" applyNumberFormat="0" applyAlignment="0" applyProtection="0">
      <alignment vertical="center"/>
    </xf>
    <xf numFmtId="0" fontId="48" fillId="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35" fillId="18" borderId="4" applyNumberFormat="0" applyFont="0" applyAlignment="0" applyProtection="0">
      <alignment vertical="center"/>
    </xf>
    <xf numFmtId="10" fontId="159" fillId="27" borderId="16" applyNumberFormat="0" applyBorder="0" applyAlignment="0" applyProtection="0"/>
    <xf numFmtId="0" fontId="3" fillId="18" borderId="4" applyNumberFormat="0" applyFon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3" fillId="18" borderId="4" applyNumberFormat="0" applyFon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160" fillId="0" borderId="53">
      <alignment horizontal="left" vertical="center"/>
    </xf>
    <xf numFmtId="0" fontId="160" fillId="0" borderId="53">
      <alignment horizontal="left" vertical="center"/>
    </xf>
    <xf numFmtId="0" fontId="49" fillId="17" borderId="8" applyNumberFormat="0" applyAlignment="0" applyProtection="0">
      <alignment vertical="center"/>
    </xf>
    <xf numFmtId="0" fontId="41" fillId="17" borderId="2"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160" fillId="0" borderId="53">
      <alignment horizontal="lef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160" fillId="0" borderId="53">
      <alignment horizontal="left" vertical="center"/>
    </xf>
    <xf numFmtId="0" fontId="39" fillId="0" borderId="1" applyNumberFormat="0" applyFill="0" applyAlignment="0" applyProtection="0">
      <alignment vertical="center"/>
    </xf>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9" fillId="0" borderId="1" applyNumberFormat="0" applyFill="0" applyAlignment="0" applyProtection="0">
      <alignment vertical="center"/>
    </xf>
    <xf numFmtId="0" fontId="160" fillId="0" borderId="53">
      <alignment horizontal="left" vertical="center"/>
    </xf>
    <xf numFmtId="10" fontId="159" fillId="27" borderId="16" applyNumberFormat="0" applyBorder="0" applyAlignment="0" applyProtection="0"/>
    <xf numFmtId="0" fontId="49" fillId="17" borderId="8"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160" fillId="0" borderId="53">
      <alignment horizontal="left" vertical="center"/>
    </xf>
    <xf numFmtId="10" fontId="159" fillId="27" borderId="16" applyNumberFormat="0" applyBorder="0" applyAlignment="0" applyProtection="0"/>
    <xf numFmtId="10" fontId="159" fillId="27" borderId="16" applyNumberFormat="0" applyBorder="0" applyAlignment="0" applyProtection="0"/>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39" fillId="0" borderId="1" applyNumberFormat="0" applyFill="0" applyAlignment="0" applyProtection="0">
      <alignment vertical="center"/>
    </xf>
    <xf numFmtId="0" fontId="3" fillId="18" borderId="4" applyNumberFormat="0" applyFont="0" applyAlignment="0" applyProtection="0">
      <alignment vertical="center"/>
    </xf>
    <xf numFmtId="0" fontId="3" fillId="18" borderId="4" applyNumberFormat="0" applyFon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3"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1" fillId="17" borderId="2" applyNumberFormat="0" applyAlignment="0" applyProtection="0">
      <alignment vertical="center"/>
    </xf>
    <xf numFmtId="0" fontId="41" fillId="1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10" fontId="159" fillId="27" borderId="16" applyNumberFormat="0" applyBorder="0" applyAlignment="0" applyProtection="0"/>
    <xf numFmtId="0" fontId="160" fillId="0" borderId="53">
      <alignment horizontal="left" vertical="center"/>
    </xf>
    <xf numFmtId="0" fontId="48" fillId="7" borderId="2" applyNumberFormat="0" applyAlignment="0" applyProtection="0">
      <alignment vertical="center"/>
    </xf>
    <xf numFmtId="0" fontId="41" fillId="17" borderId="2"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35" fillId="18" borderId="4" applyNumberFormat="0" applyFont="0" applyAlignment="0" applyProtection="0">
      <alignment vertical="center"/>
    </xf>
    <xf numFmtId="10" fontId="159" fillId="27" borderId="16" applyNumberFormat="0" applyBorder="0" applyAlignment="0" applyProtection="0"/>
    <xf numFmtId="0" fontId="3" fillId="18" borderId="4" applyNumberFormat="0" applyFon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9" fillId="17" borderId="8" applyNumberFormat="0" applyAlignment="0" applyProtection="0">
      <alignment vertical="center"/>
    </xf>
    <xf numFmtId="0" fontId="49" fillId="17" borderId="8" applyNumberFormat="0" applyAlignment="0" applyProtection="0">
      <alignment vertical="center"/>
    </xf>
    <xf numFmtId="0" fontId="39" fillId="0" borderId="1" applyNumberFormat="0" applyFill="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35" fillId="18" borderId="4" applyNumberFormat="0" applyFont="0" applyAlignment="0" applyProtection="0">
      <alignment vertical="center"/>
    </xf>
    <xf numFmtId="0" fontId="48" fillId="7" borderId="2" applyNumberFormat="0" applyAlignment="0" applyProtection="0">
      <alignment vertical="center"/>
    </xf>
    <xf numFmtId="0" fontId="49" fillId="17" borderId="8" applyNumberFormat="0" applyAlignment="0" applyProtection="0">
      <alignment vertical="center"/>
    </xf>
    <xf numFmtId="0" fontId="35" fillId="18" borderId="4" applyNumberFormat="0" applyFont="0" applyAlignment="0" applyProtection="0">
      <alignment vertical="center"/>
    </xf>
    <xf numFmtId="0" fontId="3" fillId="18" borderId="4" applyNumberFormat="0" applyFont="0" applyAlignment="0" applyProtection="0">
      <alignment vertical="center"/>
    </xf>
    <xf numFmtId="0" fontId="49" fillId="17" borderId="8" applyNumberFormat="0" applyAlignment="0" applyProtection="0">
      <alignment vertical="center"/>
    </xf>
    <xf numFmtId="0" fontId="48" fillId="7" borderId="2" applyNumberFormat="0" applyAlignment="0" applyProtection="0">
      <alignment vertical="center"/>
    </xf>
    <xf numFmtId="0" fontId="2" fillId="0" borderId="0">
      <alignment vertical="center"/>
    </xf>
    <xf numFmtId="43" fontId="3" fillId="0" borderId="0" applyFont="0" applyFill="0" applyBorder="0" applyAlignment="0" applyProtection="0">
      <alignment vertical="center"/>
    </xf>
    <xf numFmtId="43" fontId="22" fillId="0" borderId="0" applyFont="0" applyFill="0" applyBorder="0" applyAlignment="0" applyProtection="0"/>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alignment vertical="center"/>
    </xf>
    <xf numFmtId="41" fontId="71" fillId="0" borderId="0" applyFont="0" applyFill="0" applyBorder="0" applyAlignment="0" applyProtection="0">
      <alignment vertical="center"/>
    </xf>
    <xf numFmtId="41" fontId="71"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4" fontId="3" fillId="0" borderId="0" applyFont="0" applyFill="0" applyBorder="0" applyAlignment="0" applyProtection="0">
      <alignment vertical="center"/>
    </xf>
    <xf numFmtId="42" fontId="6" fillId="0" borderId="0" applyFont="0" applyFill="0" applyBorder="0" applyAlignment="0" applyProtection="0"/>
    <xf numFmtId="43" fontId="2" fillId="0" borderId="0" applyFont="0" applyFill="0" applyBorder="0" applyAlignment="0" applyProtection="0">
      <alignment vertical="center"/>
    </xf>
    <xf numFmtId="43" fontId="165" fillId="0" borderId="0" applyFont="0" applyFill="0" applyBorder="0" applyAlignment="0" applyProtection="0">
      <alignment vertical="center"/>
    </xf>
    <xf numFmtId="0" fontId="2" fillId="0" borderId="0">
      <alignment vertical="center"/>
    </xf>
    <xf numFmtId="43" fontId="3" fillId="0" borderId="0" applyFont="0" applyFill="0" applyBorder="0" applyAlignment="0" applyProtection="0">
      <alignment vertical="center"/>
    </xf>
    <xf numFmtId="43" fontId="22" fillId="0" borderId="0" applyFont="0" applyFill="0" applyBorder="0" applyAlignment="0" applyProtection="0"/>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alignment vertical="center"/>
    </xf>
    <xf numFmtId="41" fontId="71" fillId="0" borderId="0" applyFont="0" applyFill="0" applyBorder="0" applyAlignment="0" applyProtection="0">
      <alignment vertical="center"/>
    </xf>
    <xf numFmtId="41" fontId="71"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4" fontId="3" fillId="0" borderId="0" applyFont="0" applyFill="0" applyBorder="0" applyAlignment="0" applyProtection="0">
      <alignment vertical="center"/>
    </xf>
    <xf numFmtId="42" fontId="6" fillId="0" borderId="0" applyFont="0" applyFill="0" applyBorder="0" applyAlignment="0" applyProtection="0"/>
    <xf numFmtId="43" fontId="2" fillId="0" borderId="0" applyFont="0" applyFill="0" applyBorder="0" applyAlignment="0" applyProtection="0">
      <alignment vertical="center"/>
    </xf>
    <xf numFmtId="43" fontId="165" fillId="0" borderId="0" applyFont="0" applyFill="0" applyBorder="0" applyAlignment="0" applyProtection="0">
      <alignment vertical="center"/>
    </xf>
    <xf numFmtId="0" fontId="2" fillId="0" borderId="0">
      <alignment vertical="center"/>
    </xf>
    <xf numFmtId="43" fontId="3" fillId="0" borderId="0" applyFont="0" applyFill="0" applyBorder="0" applyAlignment="0" applyProtection="0">
      <alignment vertical="center"/>
    </xf>
    <xf numFmtId="43" fontId="22" fillId="0" borderId="0" applyFont="0" applyFill="0" applyBorder="0" applyAlignment="0" applyProtection="0"/>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alignment vertical="center"/>
    </xf>
    <xf numFmtId="41" fontId="71" fillId="0" borderId="0" applyFont="0" applyFill="0" applyBorder="0" applyAlignment="0" applyProtection="0">
      <alignment vertical="center"/>
    </xf>
    <xf numFmtId="41" fontId="71"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4" fontId="3" fillId="0" borderId="0" applyFont="0" applyFill="0" applyBorder="0" applyAlignment="0" applyProtection="0">
      <alignment vertical="center"/>
    </xf>
    <xf numFmtId="42" fontId="6" fillId="0" borderId="0" applyFont="0" applyFill="0" applyBorder="0" applyAlignment="0" applyProtection="0"/>
    <xf numFmtId="43" fontId="2" fillId="0" borderId="0" applyFont="0" applyFill="0" applyBorder="0" applyAlignment="0" applyProtection="0">
      <alignment vertical="center"/>
    </xf>
    <xf numFmtId="43" fontId="165" fillId="0" borderId="0" applyFont="0" applyFill="0" applyBorder="0" applyAlignment="0" applyProtection="0">
      <alignment vertical="center"/>
    </xf>
    <xf numFmtId="43" fontId="3" fillId="0" borderId="0" applyFont="0" applyFill="0" applyBorder="0" applyAlignment="0" applyProtection="0">
      <alignment vertical="center"/>
    </xf>
    <xf numFmtId="43" fontId="22" fillId="0" borderId="0" applyFont="0" applyFill="0" applyBorder="0" applyAlignment="0" applyProtection="0"/>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1" fontId="71" fillId="0" borderId="0" applyFont="0" applyFill="0" applyBorder="0" applyAlignment="0" applyProtection="0">
      <alignment vertical="center"/>
    </xf>
    <xf numFmtId="41" fontId="71" fillId="0" borderId="0" applyFont="0" applyFill="0" applyBorder="0" applyAlignment="0" applyProtection="0">
      <alignment vertical="center"/>
    </xf>
    <xf numFmtId="41" fontId="71" fillId="0" borderId="0" applyFont="0" applyFill="0" applyBorder="0" applyAlignment="0" applyProtection="0">
      <alignment vertical="center"/>
    </xf>
    <xf numFmtId="41" fontId="71" fillId="0" borderId="0" applyFont="0" applyFill="0" applyBorder="0" applyAlignment="0" applyProtection="0">
      <alignment vertical="center"/>
    </xf>
    <xf numFmtId="41" fontId="71" fillId="0" borderId="0" applyFont="0" applyFill="0" applyBorder="0" applyAlignment="0" applyProtection="0">
      <alignment vertical="center"/>
    </xf>
    <xf numFmtId="41" fontId="71" fillId="0" borderId="0" applyFont="0" applyFill="0" applyBorder="0" applyAlignment="0" applyProtection="0">
      <alignment vertical="center"/>
    </xf>
    <xf numFmtId="41" fontId="71" fillId="0" borderId="0" applyFont="0" applyFill="0" applyBorder="0" applyAlignment="0" applyProtection="0">
      <alignment vertical="center"/>
    </xf>
    <xf numFmtId="41" fontId="71" fillId="0" borderId="0" applyFont="0" applyFill="0" applyBorder="0" applyAlignment="0" applyProtection="0">
      <alignment vertical="center"/>
    </xf>
    <xf numFmtId="41" fontId="71" fillId="0" borderId="0" applyFont="0" applyFill="0" applyBorder="0" applyAlignment="0" applyProtection="0">
      <alignment vertical="center"/>
    </xf>
    <xf numFmtId="41" fontId="71" fillId="0" borderId="0" applyFont="0" applyFill="0" applyBorder="0" applyAlignment="0" applyProtection="0">
      <alignment vertical="center"/>
    </xf>
    <xf numFmtId="41" fontId="71" fillId="0" borderId="0" applyFont="0" applyFill="0" applyBorder="0" applyAlignment="0" applyProtection="0">
      <alignment vertical="center"/>
    </xf>
    <xf numFmtId="41" fontId="71" fillId="0" borderId="0" applyFont="0" applyFill="0" applyBorder="0" applyAlignment="0" applyProtection="0">
      <alignment vertical="center"/>
    </xf>
    <xf numFmtId="41" fontId="71" fillId="0" borderId="0" applyFont="0" applyFill="0" applyBorder="0" applyAlignment="0" applyProtection="0">
      <alignment vertical="center"/>
    </xf>
    <xf numFmtId="41" fontId="71" fillId="0" borderId="0" applyFont="0" applyFill="0" applyBorder="0" applyAlignment="0" applyProtection="0">
      <alignment vertical="center"/>
    </xf>
    <xf numFmtId="41" fontId="71" fillId="0" borderId="0" applyFont="0" applyFill="0" applyBorder="0" applyAlignment="0" applyProtection="0">
      <alignment vertical="center"/>
    </xf>
    <xf numFmtId="41" fontId="71"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2" fontId="6" fillId="0" borderId="0" applyFont="0" applyFill="0" applyBorder="0" applyAlignment="0" applyProtection="0"/>
    <xf numFmtId="42" fontId="6" fillId="0" borderId="0" applyFont="0" applyFill="0" applyBorder="0" applyAlignment="0" applyProtection="0"/>
    <xf numFmtId="42" fontId="6" fillId="0" borderId="0" applyFont="0" applyFill="0" applyBorder="0" applyAlignment="0" applyProtection="0"/>
    <xf numFmtId="42" fontId="6" fillId="0" borderId="0" applyFont="0" applyFill="0" applyBorder="0" applyAlignment="0" applyProtection="0"/>
    <xf numFmtId="42" fontId="6" fillId="0" borderId="0" applyFont="0" applyFill="0" applyBorder="0" applyAlignment="0" applyProtection="0"/>
    <xf numFmtId="42" fontId="6" fillId="0" borderId="0" applyFont="0" applyFill="0" applyBorder="0" applyAlignment="0" applyProtection="0"/>
    <xf numFmtId="42" fontId="6" fillId="0" borderId="0" applyFont="0" applyFill="0" applyBorder="0" applyAlignment="0" applyProtection="0"/>
    <xf numFmtId="42" fontId="6" fillId="0" borderId="0" applyFont="0" applyFill="0" applyBorder="0" applyAlignment="0" applyProtection="0"/>
    <xf numFmtId="43" fontId="3" fillId="0" borderId="0" applyFont="0" applyFill="0" applyBorder="0" applyAlignment="0" applyProtection="0">
      <alignment vertical="center"/>
    </xf>
    <xf numFmtId="43" fontId="22" fillId="0" borderId="0" applyFont="0" applyFill="0" applyBorder="0" applyAlignment="0" applyProtection="0"/>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22" fillId="0" borderId="0" applyFont="0" applyFill="0" applyBorder="0" applyAlignment="0" applyProtection="0"/>
    <xf numFmtId="43" fontId="3" fillId="0" borderId="0" applyFont="0" applyFill="0" applyBorder="0" applyAlignment="0" applyProtection="0">
      <alignment vertical="center"/>
    </xf>
    <xf numFmtId="43" fontId="6" fillId="0" borderId="0" applyFont="0" applyFill="0" applyBorder="0" applyAlignment="0" applyProtection="0">
      <alignment vertical="center"/>
    </xf>
    <xf numFmtId="43" fontId="3" fillId="0" borderId="0" applyFont="0" applyFill="0" applyBorder="0" applyAlignment="0" applyProtection="0"/>
    <xf numFmtId="41" fontId="71" fillId="0" borderId="0" applyFont="0" applyFill="0" applyBorder="0" applyAlignment="0" applyProtection="0">
      <alignment vertical="center"/>
    </xf>
    <xf numFmtId="41" fontId="3" fillId="0" borderId="0" applyFont="0" applyFill="0" applyBorder="0" applyAlignment="0" applyProtection="0">
      <alignment vertical="center"/>
    </xf>
    <xf numFmtId="0" fontId="1" fillId="0" borderId="0">
      <alignment vertical="center"/>
    </xf>
    <xf numFmtId="0" fontId="1"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22" fillId="0" borderId="0" applyFont="0" applyFill="0" applyBorder="0" applyAlignment="0" applyProtection="0"/>
    <xf numFmtId="43" fontId="22" fillId="0" borderId="0" applyFont="0" applyFill="0" applyBorder="0" applyAlignment="0" applyProtection="0"/>
    <xf numFmtId="43" fontId="3" fillId="0" borderId="0" applyFont="0" applyFill="0" applyBorder="0" applyAlignment="0" applyProtection="0">
      <alignment vertical="center"/>
    </xf>
    <xf numFmtId="43" fontId="6" fillId="0" borderId="0" applyFont="0" applyFill="0" applyBorder="0" applyAlignment="0" applyProtection="0">
      <alignment vertical="center"/>
    </xf>
    <xf numFmtId="43" fontId="3" fillId="0" borderId="0" applyFont="0" applyFill="0" applyBorder="0" applyAlignment="0" applyProtection="0"/>
    <xf numFmtId="43" fontId="3" fillId="0" borderId="0" applyFont="0" applyFill="0" applyBorder="0" applyAlignment="0" applyProtection="0">
      <alignment vertical="center"/>
    </xf>
    <xf numFmtId="41" fontId="71" fillId="0" borderId="0" applyFont="0" applyFill="0" applyBorder="0" applyAlignment="0" applyProtection="0">
      <alignment vertical="center"/>
    </xf>
    <xf numFmtId="41" fontId="3" fillId="0" borderId="0" applyFont="0" applyFill="0" applyBorder="0" applyAlignment="0" applyProtection="0">
      <alignment vertical="center"/>
    </xf>
    <xf numFmtId="44" fontId="3" fillId="0" borderId="0" applyFont="0" applyFill="0" applyBorder="0" applyAlignment="0" applyProtection="0">
      <alignment vertical="center"/>
    </xf>
    <xf numFmtId="42" fontId="6" fillId="0" borderId="0" applyFont="0" applyFill="0" applyBorder="0" applyAlignment="0" applyProtection="0"/>
    <xf numFmtId="0" fontId="1" fillId="0" borderId="0">
      <alignment vertical="center"/>
    </xf>
    <xf numFmtId="43" fontId="1" fillId="0" borderId="0" applyFont="0" applyFill="0" applyBorder="0" applyAlignment="0" applyProtection="0">
      <alignment vertical="center"/>
    </xf>
    <xf numFmtId="43" fontId="165" fillId="0" borderId="0" applyFont="0" applyFill="0" applyBorder="0" applyAlignment="0" applyProtection="0">
      <alignment vertical="center"/>
    </xf>
    <xf numFmtId="43" fontId="167" fillId="0" borderId="0" applyFont="0" applyFill="0" applyBorder="0" applyAlignment="0" applyProtection="0"/>
    <xf numFmtId="0" fontId="1" fillId="0" borderId="0">
      <alignment vertical="center"/>
    </xf>
    <xf numFmtId="43" fontId="1" fillId="0" borderId="0" applyFont="0" applyFill="0" applyBorder="0" applyAlignment="0" applyProtection="0">
      <alignment vertical="center"/>
    </xf>
    <xf numFmtId="9" fontId="1" fillId="0" borderId="0" applyFont="0" applyFill="0" applyBorder="0" applyAlignment="0" applyProtection="0">
      <alignment vertical="center"/>
    </xf>
    <xf numFmtId="0" fontId="1" fillId="0" borderId="0">
      <alignment vertical="center"/>
    </xf>
    <xf numFmtId="43" fontId="1" fillId="0" borderId="0" applyFont="0" applyFill="0" applyBorder="0" applyAlignment="0" applyProtection="0">
      <alignment vertical="center"/>
    </xf>
    <xf numFmtId="9" fontId="1" fillId="0" borderId="0" applyFont="0" applyFill="0" applyBorder="0" applyAlignment="0" applyProtection="0">
      <alignment vertical="center"/>
    </xf>
    <xf numFmtId="0" fontId="1" fillId="0" borderId="0">
      <alignment vertical="center"/>
    </xf>
    <xf numFmtId="43" fontId="1" fillId="0" borderId="0" applyFont="0" applyFill="0" applyBorder="0" applyAlignment="0" applyProtection="0">
      <alignment vertical="center"/>
    </xf>
    <xf numFmtId="9" fontId="1" fillId="0" borderId="0" applyFont="0" applyFill="0" applyBorder="0" applyAlignment="0" applyProtection="0">
      <alignment vertical="center"/>
    </xf>
    <xf numFmtId="0" fontId="1" fillId="0" borderId="0">
      <alignment vertical="center"/>
    </xf>
    <xf numFmtId="43" fontId="1" fillId="0" borderId="0" applyFont="0" applyFill="0" applyBorder="0" applyAlignment="0" applyProtection="0">
      <alignment vertical="center"/>
    </xf>
    <xf numFmtId="9" fontId="1" fillId="0" borderId="0" applyFont="0" applyFill="0" applyBorder="0" applyAlignment="0" applyProtection="0">
      <alignment vertical="center"/>
    </xf>
    <xf numFmtId="0" fontId="1" fillId="0" borderId="0">
      <alignment vertical="center"/>
    </xf>
    <xf numFmtId="43" fontId="1" fillId="0" borderId="0" applyFont="0" applyFill="0" applyBorder="0" applyAlignment="0" applyProtection="0">
      <alignment vertical="center"/>
    </xf>
    <xf numFmtId="9"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3" fontId="1" fillId="0" borderId="0" applyFont="0" applyFill="0" applyBorder="0" applyAlignment="0" applyProtection="0">
      <alignment vertical="center"/>
    </xf>
    <xf numFmtId="9" fontId="1" fillId="0" borderId="0" applyFont="0" applyFill="0" applyBorder="0" applyAlignment="0" applyProtection="0">
      <alignment vertical="center"/>
    </xf>
    <xf numFmtId="43" fontId="1" fillId="0" borderId="0" applyFont="0" applyFill="0" applyBorder="0" applyAlignment="0" applyProtection="0">
      <alignment vertical="center"/>
    </xf>
    <xf numFmtId="0" fontId="1" fillId="0" borderId="0">
      <alignment vertical="center"/>
    </xf>
    <xf numFmtId="43" fontId="26" fillId="0" borderId="0" applyFont="0" applyFill="0" applyBorder="0" applyAlignment="0" applyProtection="0">
      <alignment vertical="center"/>
    </xf>
    <xf numFmtId="0" fontId="1" fillId="0" borderId="0">
      <alignment vertical="center"/>
    </xf>
    <xf numFmtId="43" fontId="1" fillId="0" borderId="0" applyFont="0" applyFill="0" applyBorder="0" applyAlignment="0" applyProtection="0">
      <alignment vertical="center"/>
    </xf>
    <xf numFmtId="9" fontId="1" fillId="0" borderId="0" applyFont="0" applyFill="0" applyBorder="0" applyAlignment="0" applyProtection="0">
      <alignment vertical="center"/>
    </xf>
    <xf numFmtId="0" fontId="1" fillId="0" borderId="0">
      <alignment vertical="center"/>
    </xf>
    <xf numFmtId="43" fontId="1" fillId="0" borderId="0" applyFont="0" applyFill="0" applyBorder="0" applyAlignment="0" applyProtection="0">
      <alignment vertical="center"/>
    </xf>
    <xf numFmtId="9" fontId="1" fillId="0" borderId="0" applyFont="0" applyFill="0" applyBorder="0" applyAlignment="0" applyProtection="0">
      <alignment vertical="center"/>
    </xf>
    <xf numFmtId="0" fontId="1" fillId="0" borderId="0">
      <alignment vertical="center"/>
    </xf>
    <xf numFmtId="43" fontId="1" fillId="0" borderId="0" applyFont="0" applyFill="0" applyBorder="0" applyAlignment="0" applyProtection="0">
      <alignment vertical="center"/>
    </xf>
    <xf numFmtId="9" fontId="1" fillId="0" borderId="0" applyFont="0" applyFill="0" applyBorder="0" applyAlignment="0" applyProtection="0">
      <alignment vertical="center"/>
    </xf>
    <xf numFmtId="0" fontId="1" fillId="0" borderId="0">
      <alignment vertical="center"/>
    </xf>
    <xf numFmtId="43" fontId="1" fillId="0" borderId="0" applyFont="0" applyFill="0" applyBorder="0" applyAlignment="0" applyProtection="0">
      <alignment vertical="center"/>
    </xf>
    <xf numFmtId="9" fontId="1" fillId="0" borderId="0" applyFont="0" applyFill="0" applyBorder="0" applyAlignment="0" applyProtection="0">
      <alignment vertical="center"/>
    </xf>
    <xf numFmtId="0" fontId="1" fillId="0" borderId="0">
      <alignment vertical="center"/>
    </xf>
    <xf numFmtId="43" fontId="1" fillId="0" borderId="0" applyFont="0" applyFill="0" applyBorder="0" applyAlignment="0" applyProtection="0">
      <alignment vertical="center"/>
    </xf>
    <xf numFmtId="9" fontId="1" fillId="0" borderId="0" applyFont="0" applyFill="0" applyBorder="0" applyAlignment="0" applyProtection="0">
      <alignment vertical="center"/>
    </xf>
    <xf numFmtId="0" fontId="1" fillId="0" borderId="0">
      <alignment vertical="center"/>
    </xf>
    <xf numFmtId="43" fontId="1" fillId="0" borderId="0" applyFont="0" applyFill="0" applyBorder="0" applyAlignment="0" applyProtection="0">
      <alignment vertical="center"/>
    </xf>
    <xf numFmtId="9" fontId="1" fillId="0" borderId="0" applyFont="0" applyFill="0" applyBorder="0" applyAlignment="0" applyProtection="0">
      <alignment vertical="center"/>
    </xf>
    <xf numFmtId="0" fontId="1" fillId="0" borderId="0">
      <alignment vertical="center"/>
    </xf>
    <xf numFmtId="43" fontId="1" fillId="0" borderId="0" applyFont="0" applyFill="0" applyBorder="0" applyAlignment="0" applyProtection="0">
      <alignment vertical="center"/>
    </xf>
    <xf numFmtId="9" fontId="1" fillId="0" borderId="0" applyFont="0" applyFill="0" applyBorder="0" applyAlignment="0" applyProtection="0">
      <alignment vertical="center"/>
    </xf>
    <xf numFmtId="0" fontId="1" fillId="0" borderId="0">
      <alignment vertical="center"/>
    </xf>
    <xf numFmtId="43" fontId="1" fillId="0" borderId="0" applyFont="0" applyFill="0" applyBorder="0" applyAlignment="0" applyProtection="0">
      <alignment vertical="center"/>
    </xf>
    <xf numFmtId="9" fontId="1" fillId="0" borderId="0" applyFont="0" applyFill="0" applyBorder="0" applyAlignment="0" applyProtection="0">
      <alignment vertical="center"/>
    </xf>
    <xf numFmtId="0" fontId="1" fillId="0" borderId="0">
      <alignment vertical="center"/>
    </xf>
    <xf numFmtId="43" fontId="1" fillId="0" borderId="0" applyFont="0" applyFill="0" applyBorder="0" applyAlignment="0" applyProtection="0">
      <alignment vertical="center"/>
    </xf>
    <xf numFmtId="9" fontId="1" fillId="0" borderId="0" applyFont="0" applyFill="0" applyBorder="0" applyAlignment="0" applyProtection="0">
      <alignment vertical="center"/>
    </xf>
    <xf numFmtId="0" fontId="1" fillId="0" borderId="0">
      <alignment vertical="center"/>
    </xf>
    <xf numFmtId="43" fontId="1" fillId="0" borderId="0" applyFont="0" applyFill="0" applyBorder="0" applyAlignment="0" applyProtection="0">
      <alignment vertical="center"/>
    </xf>
    <xf numFmtId="9" fontId="1" fillId="0" borderId="0" applyFont="0" applyFill="0" applyBorder="0" applyAlignment="0" applyProtection="0">
      <alignment vertical="center"/>
    </xf>
    <xf numFmtId="0" fontId="1" fillId="0" borderId="0">
      <alignment vertical="center"/>
    </xf>
    <xf numFmtId="43" fontId="1" fillId="0" borderId="0" applyFont="0" applyFill="0" applyBorder="0" applyAlignment="0" applyProtection="0">
      <alignment vertical="center"/>
    </xf>
    <xf numFmtId="9" fontId="1" fillId="0" borderId="0" applyFont="0" applyFill="0" applyBorder="0" applyAlignment="0" applyProtection="0">
      <alignment vertical="center"/>
    </xf>
    <xf numFmtId="0" fontId="1" fillId="0" borderId="0">
      <alignment vertical="center"/>
    </xf>
    <xf numFmtId="43" fontId="1" fillId="0" borderId="0" applyFont="0" applyFill="0" applyBorder="0" applyAlignment="0" applyProtection="0">
      <alignment vertical="center"/>
    </xf>
    <xf numFmtId="9" fontId="1" fillId="0" borderId="0" applyFont="0" applyFill="0" applyBorder="0" applyAlignment="0" applyProtection="0">
      <alignment vertical="center"/>
    </xf>
    <xf numFmtId="0" fontId="1" fillId="0" borderId="0">
      <alignment vertical="center"/>
    </xf>
    <xf numFmtId="43" fontId="1" fillId="0" borderId="0" applyFont="0" applyFill="0" applyBorder="0" applyAlignment="0" applyProtection="0">
      <alignment vertical="center"/>
    </xf>
    <xf numFmtId="9" fontId="1" fillId="0" borderId="0" applyFont="0" applyFill="0" applyBorder="0" applyAlignment="0" applyProtection="0">
      <alignment vertical="center"/>
    </xf>
    <xf numFmtId="0" fontId="1" fillId="0" borderId="0">
      <alignment vertical="center"/>
    </xf>
    <xf numFmtId="43" fontId="1" fillId="0" borderId="0" applyFont="0" applyFill="0" applyBorder="0" applyAlignment="0" applyProtection="0">
      <alignment vertical="center"/>
    </xf>
    <xf numFmtId="9" fontId="1" fillId="0" borderId="0" applyFont="0" applyFill="0" applyBorder="0" applyAlignment="0" applyProtection="0">
      <alignment vertical="center"/>
    </xf>
    <xf numFmtId="0" fontId="1" fillId="0" borderId="0">
      <alignment vertical="center"/>
    </xf>
    <xf numFmtId="43" fontId="1" fillId="0" borderId="0" applyFont="0" applyFill="0" applyBorder="0" applyAlignment="0" applyProtection="0">
      <alignment vertical="center"/>
    </xf>
    <xf numFmtId="9" fontId="1" fillId="0" borderId="0" applyFont="0" applyFill="0" applyBorder="0" applyAlignment="0" applyProtection="0">
      <alignment vertical="center"/>
    </xf>
    <xf numFmtId="0" fontId="1" fillId="0" borderId="0">
      <alignment vertical="center"/>
    </xf>
    <xf numFmtId="43" fontId="1" fillId="0" borderId="0" applyFont="0" applyFill="0" applyBorder="0" applyAlignment="0" applyProtection="0">
      <alignment vertical="center"/>
    </xf>
    <xf numFmtId="9"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3" fontId="3" fillId="0" borderId="0" applyFont="0" applyFill="0" applyBorder="0" applyAlignment="0" applyProtection="0">
      <alignment vertical="center"/>
    </xf>
    <xf numFmtId="43" fontId="22" fillId="0" borderId="0" applyFont="0" applyFill="0" applyBorder="0" applyAlignment="0" applyProtection="0"/>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alignment vertical="center"/>
    </xf>
    <xf numFmtId="41" fontId="71" fillId="0" borderId="0" applyFont="0" applyFill="0" applyBorder="0" applyAlignment="0" applyProtection="0">
      <alignment vertical="center"/>
    </xf>
    <xf numFmtId="41" fontId="71"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4" fontId="3" fillId="0" borderId="0" applyFont="0" applyFill="0" applyBorder="0" applyAlignment="0" applyProtection="0">
      <alignment vertical="center"/>
    </xf>
    <xf numFmtId="42" fontId="6" fillId="0" borderId="0" applyFont="0" applyFill="0" applyBorder="0" applyAlignment="0" applyProtection="0"/>
    <xf numFmtId="43" fontId="1" fillId="0" borderId="0" applyFont="0" applyFill="0" applyBorder="0" applyAlignment="0" applyProtection="0">
      <alignment vertical="center"/>
    </xf>
    <xf numFmtId="43" fontId="165" fillId="0" borderId="0" applyFont="0" applyFill="0" applyBorder="0" applyAlignment="0" applyProtection="0">
      <alignment vertical="center"/>
    </xf>
    <xf numFmtId="0" fontId="1" fillId="0" borderId="0">
      <alignment vertical="center"/>
    </xf>
    <xf numFmtId="43" fontId="3" fillId="0" borderId="0" applyFont="0" applyFill="0" applyBorder="0" applyAlignment="0" applyProtection="0">
      <alignment vertical="center"/>
    </xf>
    <xf numFmtId="43" fontId="22" fillId="0" borderId="0" applyFont="0" applyFill="0" applyBorder="0" applyAlignment="0" applyProtection="0"/>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alignment vertical="center"/>
    </xf>
    <xf numFmtId="41" fontId="71" fillId="0" borderId="0" applyFont="0" applyFill="0" applyBorder="0" applyAlignment="0" applyProtection="0">
      <alignment vertical="center"/>
    </xf>
    <xf numFmtId="41" fontId="71"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4" fontId="3" fillId="0" borderId="0" applyFont="0" applyFill="0" applyBorder="0" applyAlignment="0" applyProtection="0">
      <alignment vertical="center"/>
    </xf>
    <xf numFmtId="42" fontId="6" fillId="0" borderId="0" applyFont="0" applyFill="0" applyBorder="0" applyAlignment="0" applyProtection="0"/>
    <xf numFmtId="43" fontId="1" fillId="0" borderId="0" applyFont="0" applyFill="0" applyBorder="0" applyAlignment="0" applyProtection="0">
      <alignment vertical="center"/>
    </xf>
    <xf numFmtId="43" fontId="165" fillId="0" borderId="0" applyFont="0" applyFill="0" applyBorder="0" applyAlignment="0" applyProtection="0">
      <alignment vertical="center"/>
    </xf>
    <xf numFmtId="0" fontId="1" fillId="0" borderId="0">
      <alignment vertical="center"/>
    </xf>
    <xf numFmtId="43" fontId="3" fillId="0" borderId="0" applyFont="0" applyFill="0" applyBorder="0" applyAlignment="0" applyProtection="0">
      <alignment vertical="center"/>
    </xf>
    <xf numFmtId="43" fontId="22" fillId="0" borderId="0" applyFont="0" applyFill="0" applyBorder="0" applyAlignment="0" applyProtection="0"/>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alignment vertical="center"/>
    </xf>
    <xf numFmtId="41" fontId="71" fillId="0" borderId="0" applyFont="0" applyFill="0" applyBorder="0" applyAlignment="0" applyProtection="0">
      <alignment vertical="center"/>
    </xf>
    <xf numFmtId="41" fontId="71"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4" fontId="3" fillId="0" borderId="0" applyFont="0" applyFill="0" applyBorder="0" applyAlignment="0" applyProtection="0">
      <alignment vertical="center"/>
    </xf>
    <xf numFmtId="42" fontId="6" fillId="0" borderId="0" applyFont="0" applyFill="0" applyBorder="0" applyAlignment="0" applyProtection="0"/>
    <xf numFmtId="43" fontId="1" fillId="0" borderId="0" applyFont="0" applyFill="0" applyBorder="0" applyAlignment="0" applyProtection="0">
      <alignment vertical="center"/>
    </xf>
    <xf numFmtId="43" fontId="165" fillId="0" borderId="0" applyFont="0" applyFill="0" applyBorder="0" applyAlignment="0" applyProtection="0">
      <alignment vertical="center"/>
    </xf>
  </cellStyleXfs>
  <cellXfs count="1598">
    <xf numFmtId="0" fontId="0" fillId="0" borderId="0" xfId="0">
      <alignment vertical="center"/>
    </xf>
    <xf numFmtId="0" fontId="6" fillId="0" borderId="10" xfId="0" applyFont="1" applyBorder="1" applyAlignment="1">
      <alignment horizontal="justify" vertical="top" wrapText="1"/>
    </xf>
    <xf numFmtId="3" fontId="6" fillId="0" borderId="11" xfId="0" applyNumberFormat="1" applyFont="1" applyBorder="1" applyAlignment="1">
      <alignment horizontal="right" vertical="top" wrapText="1"/>
    </xf>
    <xf numFmtId="0" fontId="6" fillId="0" borderId="12" xfId="0" applyFont="1" applyBorder="1" applyAlignment="1">
      <alignment horizontal="justify" vertical="top" wrapText="1"/>
    </xf>
    <xf numFmtId="179" fontId="8" fillId="0" borderId="11" xfId="0" applyNumberFormat="1" applyFont="1" applyBorder="1" applyAlignment="1">
      <alignment horizontal="right" vertical="center" wrapText="1"/>
    </xf>
    <xf numFmtId="0" fontId="6" fillId="0" borderId="11" xfId="0" applyFont="1" applyBorder="1" applyAlignment="1">
      <alignment horizontal="right" vertical="top" wrapText="1"/>
    </xf>
    <xf numFmtId="0" fontId="6" fillId="0" borderId="11" xfId="0" applyFont="1" applyBorder="1" applyAlignment="1">
      <alignment horizontal="justify" vertical="top" wrapText="1"/>
    </xf>
    <xf numFmtId="0" fontId="6" fillId="0" borderId="13" xfId="0" applyFont="1" applyBorder="1" applyAlignment="1">
      <alignment horizontal="justify" vertical="top" wrapText="1"/>
    </xf>
    <xf numFmtId="0" fontId="6" fillId="0" borderId="14" xfId="0" applyFont="1" applyBorder="1" applyAlignment="1">
      <alignment horizontal="justify" vertical="top" wrapText="1"/>
    </xf>
    <xf numFmtId="0" fontId="7" fillId="0" borderId="11" xfId="0" applyFont="1" applyBorder="1" applyAlignment="1">
      <alignment horizontal="justify" vertical="center" wrapText="1"/>
    </xf>
    <xf numFmtId="3" fontId="6" fillId="0" borderId="11" xfId="0" applyNumberFormat="1" applyFont="1" applyBorder="1" applyAlignment="1">
      <alignment horizontal="right" vertical="center" wrapText="1"/>
    </xf>
    <xf numFmtId="0" fontId="6" fillId="0" borderId="11" xfId="0" applyFont="1" applyBorder="1" applyAlignment="1">
      <alignment horizontal="right" vertical="center" wrapText="1"/>
    </xf>
    <xf numFmtId="0" fontId="7" fillId="0" borderId="15" xfId="0" applyFont="1" applyBorder="1" applyAlignment="1">
      <alignment horizontal="distributed" vertical="center" wrapText="1" indent="1"/>
    </xf>
    <xf numFmtId="0" fontId="7" fillId="0" borderId="16" xfId="0" applyFont="1" applyBorder="1" applyAlignment="1">
      <alignment horizontal="distributed" vertical="center" wrapText="1" indent="1"/>
    </xf>
    <xf numFmtId="0" fontId="6" fillId="0" borderId="10" xfId="0" applyFont="1" applyBorder="1" applyAlignment="1">
      <alignment vertical="center" wrapText="1"/>
    </xf>
    <xf numFmtId="0" fontId="6" fillId="0" borderId="11" xfId="0" applyFont="1" applyBorder="1" applyAlignment="1">
      <alignment vertical="center" wrapText="1"/>
    </xf>
    <xf numFmtId="0" fontId="6" fillId="0" borderId="11" xfId="0" applyFont="1" applyBorder="1" applyAlignment="1">
      <alignment horizontal="justify" vertical="center" wrapText="1"/>
    </xf>
    <xf numFmtId="0" fontId="6" fillId="0" borderId="0" xfId="0" applyFont="1">
      <alignment vertical="center"/>
    </xf>
    <xf numFmtId="0" fontId="6" fillId="0" borderId="12" xfId="0" applyFont="1" applyBorder="1" applyAlignment="1">
      <alignment horizontal="justify" vertical="center" wrapText="1"/>
    </xf>
    <xf numFmtId="0" fontId="6" fillId="0" borderId="13" xfId="0" applyFont="1" applyBorder="1" applyAlignment="1">
      <alignment horizontal="justify" vertical="center" wrapText="1"/>
    </xf>
    <xf numFmtId="0" fontId="6" fillId="0" borderId="14" xfId="0" applyFont="1" applyBorder="1" applyAlignment="1">
      <alignment horizontal="justify" vertical="center" wrapText="1"/>
    </xf>
    <xf numFmtId="0" fontId="6" fillId="0" borderId="14" xfId="0" applyFont="1" applyBorder="1" applyAlignment="1">
      <alignment vertical="center" wrapText="1"/>
    </xf>
    <xf numFmtId="0" fontId="6" fillId="0" borderId="17" xfId="0" applyFont="1" applyBorder="1" applyAlignment="1">
      <alignment vertical="center" wrapText="1"/>
    </xf>
    <xf numFmtId="180" fontId="8" fillId="0" borderId="18" xfId="0" applyNumberFormat="1" applyFont="1" applyBorder="1" applyAlignment="1">
      <alignment horizontal="right" vertical="center" wrapText="1"/>
    </xf>
    <xf numFmtId="0" fontId="6" fillId="0" borderId="19" xfId="0" applyFont="1" applyBorder="1" applyAlignment="1">
      <alignment vertical="center" wrapText="1"/>
    </xf>
    <xf numFmtId="0" fontId="6" fillId="0" borderId="12" xfId="0" applyFont="1" applyBorder="1" applyAlignment="1">
      <alignment vertical="center" wrapText="1"/>
    </xf>
    <xf numFmtId="180" fontId="6" fillId="0" borderId="11" xfId="0" applyNumberFormat="1" applyFont="1" applyBorder="1" applyAlignment="1">
      <alignment vertical="center" wrapText="1"/>
    </xf>
    <xf numFmtId="0" fontId="7" fillId="0" borderId="12" xfId="0" applyFont="1" applyBorder="1" applyAlignment="1">
      <alignment vertical="center" wrapText="1"/>
    </xf>
    <xf numFmtId="0" fontId="6" fillId="0" borderId="0" xfId="0" applyFont="1" applyBorder="1" applyAlignment="1">
      <alignment vertical="center"/>
    </xf>
    <xf numFmtId="0" fontId="7" fillId="0" borderId="12" xfId="0" applyFont="1" applyBorder="1" applyAlignment="1">
      <alignment horizontal="justify" vertical="center" wrapText="1"/>
    </xf>
    <xf numFmtId="0" fontId="6" fillId="0" borderId="10" xfId="0" applyFont="1" applyBorder="1" applyAlignment="1">
      <alignment horizontal="justify" vertical="center" wrapText="1"/>
    </xf>
    <xf numFmtId="0" fontId="13" fillId="0" borderId="10" xfId="0" applyFont="1" applyBorder="1" applyAlignment="1">
      <alignment horizontal="center" vertical="top" wrapText="1"/>
    </xf>
    <xf numFmtId="0" fontId="6" fillId="0" borderId="10" xfId="0" applyFont="1" applyBorder="1" applyAlignment="1">
      <alignment horizontal="center" vertical="top" wrapText="1"/>
    </xf>
    <xf numFmtId="179" fontId="8" fillId="0" borderId="14" xfId="0" applyNumberFormat="1" applyFont="1" applyBorder="1" applyAlignment="1">
      <alignment horizontal="right" vertical="center" wrapText="1"/>
    </xf>
    <xf numFmtId="0" fontId="6" fillId="0" borderId="17" xfId="0" applyFont="1" applyBorder="1" applyAlignment="1">
      <alignment horizontal="justify" vertical="center" wrapText="1"/>
    </xf>
    <xf numFmtId="0" fontId="7" fillId="0" borderId="20" xfId="0" applyFont="1" applyBorder="1" applyAlignment="1">
      <alignment horizontal="distributed" vertical="center" wrapText="1" indent="1"/>
    </xf>
    <xf numFmtId="0" fontId="6" fillId="0" borderId="21" xfId="0" applyFont="1" applyBorder="1" applyAlignment="1">
      <alignment horizontal="right" vertical="top" wrapText="1"/>
    </xf>
    <xf numFmtId="0" fontId="6" fillId="0" borderId="18" xfId="0" applyFont="1" applyBorder="1" applyAlignment="1">
      <alignment horizontal="right" vertical="top" wrapText="1"/>
    </xf>
    <xf numFmtId="0" fontId="7" fillId="0" borderId="18" xfId="0" applyFont="1" applyBorder="1" applyAlignment="1">
      <alignment horizontal="justify" vertical="center" wrapText="1"/>
    </xf>
    <xf numFmtId="0" fontId="6" fillId="0" borderId="18" xfId="0" applyFont="1" applyBorder="1" applyAlignment="1">
      <alignment horizontal="right" vertical="center" wrapText="1"/>
    </xf>
    <xf numFmtId="0" fontId="6" fillId="0" borderId="19" xfId="0" applyFont="1" applyBorder="1" applyAlignment="1">
      <alignment horizontal="justify" vertical="center" wrapText="1"/>
    </xf>
    <xf numFmtId="0" fontId="6" fillId="0" borderId="12" xfId="0" applyFont="1" applyBorder="1" applyAlignment="1">
      <alignment horizontal="right" vertical="top" wrapText="1"/>
    </xf>
    <xf numFmtId="0" fontId="11" fillId="0" borderId="11" xfId="0" applyFont="1" applyBorder="1" applyAlignment="1">
      <alignment horizontal="justify" vertical="center" wrapText="1"/>
    </xf>
    <xf numFmtId="0" fontId="11" fillId="0" borderId="14" xfId="0" applyFont="1" applyBorder="1" applyAlignment="1">
      <alignment horizontal="justify" vertical="center" wrapText="1"/>
    </xf>
    <xf numFmtId="41" fontId="8" fillId="0" borderId="11" xfId="0" applyNumberFormat="1" applyFont="1" applyBorder="1" applyAlignment="1">
      <alignment horizontal="right" vertical="center" wrapText="1"/>
    </xf>
    <xf numFmtId="41" fontId="6" fillId="0" borderId="11" xfId="0" applyNumberFormat="1" applyFont="1" applyBorder="1" applyAlignment="1">
      <alignment horizontal="right" vertical="center" wrapText="1"/>
    </xf>
    <xf numFmtId="0" fontId="7" fillId="0" borderId="22" xfId="0" applyFont="1" applyBorder="1" applyAlignment="1">
      <alignment horizontal="distributed" vertical="center" wrapText="1" indent="1"/>
    </xf>
    <xf numFmtId="41" fontId="6" fillId="0" borderId="11" xfId="0" applyNumberFormat="1" applyFont="1" applyFill="1" applyBorder="1" applyAlignment="1">
      <alignment horizontal="right" vertical="center" wrapText="1"/>
    </xf>
    <xf numFmtId="3" fontId="6" fillId="0" borderId="11" xfId="0" applyNumberFormat="1" applyFont="1" applyFill="1" applyBorder="1" applyAlignment="1">
      <alignment horizontal="right" vertical="center" wrapText="1"/>
    </xf>
    <xf numFmtId="0" fontId="6" fillId="0" borderId="0" xfId="0" applyFont="1" applyBorder="1" applyAlignment="1">
      <alignment horizontal="center" vertical="center"/>
    </xf>
    <xf numFmtId="0" fontId="15" fillId="0" borderId="0" xfId="0" applyFont="1" applyAlignment="1">
      <alignment vertical="center"/>
    </xf>
    <xf numFmtId="0" fontId="6" fillId="0" borderId="0" xfId="0" applyFont="1" applyAlignment="1">
      <alignment vertical="center"/>
    </xf>
    <xf numFmtId="0" fontId="16" fillId="0" borderId="0" xfId="0" applyFont="1" applyAlignment="1">
      <alignment vertical="center"/>
    </xf>
    <xf numFmtId="0" fontId="6" fillId="0" borderId="23" xfId="0" applyFont="1" applyBorder="1" applyAlignment="1">
      <alignment horizontal="center" vertical="center"/>
    </xf>
    <xf numFmtId="0" fontId="6" fillId="0" borderId="0" xfId="0" applyFont="1" applyAlignment="1">
      <alignment horizontal="center" vertical="center"/>
    </xf>
    <xf numFmtId="0" fontId="6" fillId="0" borderId="13" xfId="0" applyFont="1" applyBorder="1" applyAlignment="1">
      <alignment vertical="center" wrapText="1"/>
    </xf>
    <xf numFmtId="0" fontId="14" fillId="0" borderId="0" xfId="0" applyFont="1" applyAlignment="1">
      <alignment vertical="center"/>
    </xf>
    <xf numFmtId="0" fontId="6" fillId="0" borderId="23" xfId="0" applyFont="1" applyBorder="1">
      <alignment vertical="center"/>
    </xf>
    <xf numFmtId="0" fontId="6" fillId="0" borderId="0" xfId="0" applyFont="1" applyBorder="1">
      <alignment vertical="center"/>
    </xf>
    <xf numFmtId="0" fontId="6" fillId="0" borderId="0" xfId="0" applyFont="1" applyAlignment="1">
      <alignment vertical="center" wrapText="1"/>
    </xf>
    <xf numFmtId="0" fontId="8" fillId="0" borderId="13" xfId="0" applyFont="1" applyBorder="1" applyAlignment="1">
      <alignment horizontal="justify" vertical="center" wrapText="1"/>
    </xf>
    <xf numFmtId="176" fontId="6" fillId="0" borderId="0" xfId="0" applyNumberFormat="1" applyFont="1">
      <alignment vertical="center"/>
    </xf>
    <xf numFmtId="0" fontId="8" fillId="0" borderId="12" xfId="0" applyFont="1" applyBorder="1" applyAlignment="1">
      <alignment horizontal="justify" vertical="center" wrapText="1"/>
    </xf>
    <xf numFmtId="0" fontId="6" fillId="0" borderId="24" xfId="0" applyFont="1" applyBorder="1">
      <alignment vertical="center"/>
    </xf>
    <xf numFmtId="0" fontId="12" fillId="0" borderId="0" xfId="0" applyFont="1" applyBorder="1" applyAlignment="1">
      <alignment vertical="center"/>
    </xf>
    <xf numFmtId="0" fontId="12" fillId="0" borderId="23" xfId="0" applyFont="1" applyBorder="1" applyAlignment="1">
      <alignment horizontal="left" vertical="top"/>
    </xf>
    <xf numFmtId="0" fontId="12" fillId="0" borderId="23" xfId="0" applyFont="1" applyBorder="1" applyAlignment="1">
      <alignment horizontal="left" vertical="justify"/>
    </xf>
    <xf numFmtId="0" fontId="12" fillId="0" borderId="24" xfId="0" applyFont="1" applyBorder="1" applyAlignment="1">
      <alignment vertical="top" wrapText="1"/>
    </xf>
    <xf numFmtId="43" fontId="6" fillId="0" borderId="11" xfId="0" applyNumberFormat="1" applyFont="1" applyFill="1" applyBorder="1" applyAlignment="1">
      <alignment horizontal="right" vertical="center" wrapText="1"/>
    </xf>
    <xf numFmtId="179" fontId="6" fillId="0" borderId="11" xfId="0" applyNumberFormat="1" applyFont="1" applyFill="1" applyBorder="1" applyAlignment="1">
      <alignment horizontal="right" vertical="center" wrapText="1"/>
    </xf>
    <xf numFmtId="0" fontId="12" fillId="0" borderId="24" xfId="0" applyFont="1" applyBorder="1" applyAlignment="1">
      <alignment horizontal="left" wrapText="1"/>
    </xf>
    <xf numFmtId="0" fontId="12" fillId="0" borderId="0" xfId="0" applyFont="1">
      <alignment vertical="center"/>
    </xf>
    <xf numFmtId="0" fontId="12" fillId="0" borderId="0" xfId="0" applyFont="1" applyAlignment="1">
      <alignment vertical="top"/>
    </xf>
    <xf numFmtId="0" fontId="12" fillId="0" borderId="0" xfId="0" applyFont="1" applyAlignment="1">
      <alignment horizontal="left" vertical="justify"/>
    </xf>
    <xf numFmtId="0" fontId="12" fillId="0" borderId="23" xfId="0" applyFont="1" applyBorder="1" applyAlignment="1">
      <alignment horizontal="left"/>
    </xf>
    <xf numFmtId="0" fontId="12" fillId="0" borderId="0" xfId="0" applyFont="1" applyBorder="1" applyAlignment="1">
      <alignment horizontal="left" wrapText="1"/>
    </xf>
    <xf numFmtId="0" fontId="6" fillId="0" borderId="25" xfId="0" applyFont="1" applyBorder="1">
      <alignment vertical="center"/>
    </xf>
    <xf numFmtId="0" fontId="6" fillId="0" borderId="26" xfId="0" applyFont="1" applyBorder="1">
      <alignment vertical="center"/>
    </xf>
    <xf numFmtId="0" fontId="6" fillId="0" borderId="27" xfId="0" applyFont="1" applyBorder="1">
      <alignment vertical="center"/>
    </xf>
    <xf numFmtId="0" fontId="12" fillId="0" borderId="0" xfId="0" applyFont="1" applyAlignment="1">
      <alignment vertical="top" wrapText="1"/>
    </xf>
    <xf numFmtId="0" fontId="7" fillId="0" borderId="21" xfId="0" applyFont="1" applyBorder="1" applyAlignment="1">
      <alignment vertical="center" wrapText="1"/>
    </xf>
    <xf numFmtId="3" fontId="8" fillId="0" borderId="11" xfId="0" applyNumberFormat="1" applyFont="1" applyFill="1" applyBorder="1" applyAlignment="1">
      <alignment horizontal="right" vertical="center" wrapText="1"/>
    </xf>
    <xf numFmtId="3" fontId="6" fillId="0" borderId="11" xfId="0" applyNumberFormat="1" applyFont="1" applyFill="1" applyBorder="1" applyAlignment="1">
      <alignment horizontal="right" vertical="top" wrapText="1"/>
    </xf>
    <xf numFmtId="41" fontId="8" fillId="0" borderId="11" xfId="0" applyNumberFormat="1" applyFont="1" applyFill="1" applyBorder="1" applyAlignment="1">
      <alignment horizontal="right" vertical="center" wrapText="1"/>
    </xf>
    <xf numFmtId="0" fontId="6" fillId="0" borderId="0" xfId="0" applyFont="1" applyFill="1">
      <alignment vertical="center"/>
    </xf>
    <xf numFmtId="0" fontId="6" fillId="0" borderId="11" xfId="0" applyFont="1" applyFill="1" applyBorder="1" applyAlignment="1">
      <alignment horizontal="justify" vertical="center" wrapText="1"/>
    </xf>
    <xf numFmtId="3" fontId="6" fillId="0" borderId="10" xfId="0" applyNumberFormat="1" applyFont="1" applyFill="1" applyBorder="1" applyAlignment="1">
      <alignment horizontal="right" vertical="center" wrapText="1"/>
    </xf>
    <xf numFmtId="0" fontId="6" fillId="0" borderId="11" xfId="0" applyFont="1" applyFill="1" applyBorder="1" applyAlignment="1">
      <alignment horizontal="left" vertical="center" wrapText="1"/>
    </xf>
    <xf numFmtId="0" fontId="8" fillId="0" borderId="0" xfId="0" applyFont="1" applyFill="1">
      <alignment vertical="center"/>
    </xf>
    <xf numFmtId="3" fontId="8" fillId="0" borderId="10" xfId="0" applyNumberFormat="1" applyFont="1" applyFill="1" applyBorder="1" applyAlignment="1">
      <alignment horizontal="right" vertical="center" wrapText="1"/>
    </xf>
    <xf numFmtId="0" fontId="6" fillId="0" borderId="12" xfId="0" applyFont="1" applyBorder="1">
      <alignment vertical="center"/>
    </xf>
    <xf numFmtId="0" fontId="6" fillId="0" borderId="13" xfId="0" applyFont="1" applyBorder="1">
      <alignment vertical="center"/>
    </xf>
    <xf numFmtId="0" fontId="12" fillId="0" borderId="28" xfId="0" applyFont="1" applyBorder="1" applyAlignment="1">
      <alignment horizontal="left" vertical="top"/>
    </xf>
    <xf numFmtId="0" fontId="12" fillId="0" borderId="28" xfId="0" applyFont="1" applyBorder="1" applyAlignment="1">
      <alignment horizontal="left" vertical="justify"/>
    </xf>
    <xf numFmtId="0" fontId="6" fillId="0" borderId="28" xfId="0" applyFont="1" applyBorder="1">
      <alignment vertical="center"/>
    </xf>
    <xf numFmtId="0" fontId="6" fillId="0" borderId="29" xfId="0" applyFont="1" applyBorder="1">
      <alignment vertical="center"/>
    </xf>
    <xf numFmtId="0" fontId="12" fillId="0" borderId="24" xfId="0" applyFont="1" applyBorder="1">
      <alignment vertical="center"/>
    </xf>
    <xf numFmtId="0" fontId="12" fillId="0" borderId="0" xfId="0" applyFont="1" applyAlignment="1">
      <alignment vertical="center"/>
    </xf>
    <xf numFmtId="0" fontId="12" fillId="0" borderId="24" xfId="0" applyFont="1" applyBorder="1" applyAlignment="1">
      <alignment horizontal="left" vertical="justify"/>
    </xf>
    <xf numFmtId="0" fontId="6" fillId="0" borderId="0" xfId="0" applyFont="1" applyFill="1" applyBorder="1" applyAlignment="1">
      <alignment horizontal="center" vertical="center"/>
    </xf>
    <xf numFmtId="179" fontId="8" fillId="0" borderId="11" xfId="0" applyNumberFormat="1" applyFont="1" applyFill="1" applyBorder="1" applyAlignment="1">
      <alignment horizontal="right" vertical="center" wrapText="1"/>
    </xf>
    <xf numFmtId="0" fontId="14" fillId="0" borderId="0" xfId="0" applyFont="1" applyFill="1" applyAlignment="1">
      <alignment vertical="center"/>
    </xf>
    <xf numFmtId="0" fontId="16" fillId="0" borderId="0" xfId="0" applyFont="1" applyFill="1" applyAlignment="1">
      <alignment vertical="center"/>
    </xf>
    <xf numFmtId="0" fontId="6" fillId="0" borderId="0" xfId="0" applyFont="1" applyFill="1" applyBorder="1" applyAlignment="1">
      <alignment vertical="center"/>
    </xf>
    <xf numFmtId="0" fontId="6" fillId="0" borderId="0" xfId="0" applyFont="1" applyFill="1" applyBorder="1">
      <alignment vertical="center"/>
    </xf>
    <xf numFmtId="0" fontId="6" fillId="0" borderId="10" xfId="0" applyFont="1" applyFill="1" applyBorder="1" applyAlignment="1">
      <alignment vertical="center" wrapText="1"/>
    </xf>
    <xf numFmtId="0" fontId="6" fillId="0" borderId="0" xfId="0" applyFont="1" applyFill="1" applyAlignment="1">
      <alignment vertical="center"/>
    </xf>
    <xf numFmtId="0" fontId="7" fillId="0" borderId="12" xfId="0" applyFont="1" applyFill="1" applyBorder="1" applyAlignment="1">
      <alignment horizontal="justify" vertical="center" wrapText="1"/>
    </xf>
    <xf numFmtId="0" fontId="7" fillId="0" borderId="12" xfId="0" applyFont="1" applyFill="1" applyBorder="1" applyAlignment="1">
      <alignment horizontal="justify" vertical="top" wrapText="1"/>
    </xf>
    <xf numFmtId="0" fontId="6" fillId="0" borderId="12" xfId="0" applyFont="1" applyFill="1" applyBorder="1" applyAlignment="1">
      <alignment vertical="center" wrapText="1"/>
    </xf>
    <xf numFmtId="0" fontId="8" fillId="0" borderId="12" xfId="0" applyFont="1" applyFill="1" applyBorder="1" applyAlignment="1">
      <alignment vertical="center" wrapText="1"/>
    </xf>
    <xf numFmtId="0" fontId="6" fillId="0" borderId="11" xfId="0" applyFont="1" applyFill="1" applyBorder="1" applyAlignment="1">
      <alignment vertical="center" wrapText="1"/>
    </xf>
    <xf numFmtId="0" fontId="7" fillId="0" borderId="12" xfId="0" applyFont="1" applyFill="1" applyBorder="1" applyAlignment="1">
      <alignment vertical="center" wrapText="1"/>
    </xf>
    <xf numFmtId="0" fontId="12" fillId="0" borderId="24" xfId="0" applyFont="1" applyBorder="1" applyAlignment="1">
      <alignment vertical="center"/>
    </xf>
    <xf numFmtId="0" fontId="12" fillId="0" borderId="24" xfId="0" applyFont="1" applyBorder="1" applyAlignment="1">
      <alignment vertical="top"/>
    </xf>
    <xf numFmtId="0" fontId="12" fillId="0" borderId="30" xfId="0" applyFont="1" applyBorder="1">
      <alignment vertical="center"/>
    </xf>
    <xf numFmtId="0" fontId="15" fillId="0" borderId="0" xfId="0" applyFont="1" applyFill="1" applyAlignment="1">
      <alignment vertical="center"/>
    </xf>
    <xf numFmtId="0" fontId="6" fillId="0" borderId="23" xfId="0" applyFont="1" applyFill="1" applyBorder="1" applyAlignment="1">
      <alignment horizontal="center" vertical="center"/>
    </xf>
    <xf numFmtId="0" fontId="6" fillId="0" borderId="0" xfId="0" applyFont="1" applyFill="1" applyAlignment="1">
      <alignment horizontal="center" vertical="center"/>
    </xf>
    <xf numFmtId="3" fontId="8" fillId="0" borderId="19" xfId="0" applyNumberFormat="1" applyFont="1" applyFill="1" applyBorder="1">
      <alignment vertical="center"/>
    </xf>
    <xf numFmtId="0" fontId="7" fillId="0" borderId="11" xfId="0" applyFont="1" applyFill="1" applyBorder="1" applyAlignment="1">
      <alignment horizontal="left" vertical="center" wrapText="1"/>
    </xf>
    <xf numFmtId="43" fontId="6" fillId="0" borderId="12" xfId="0" applyNumberFormat="1" applyFont="1" applyFill="1" applyBorder="1" applyAlignment="1">
      <alignment horizontal="right" vertical="center" wrapText="1"/>
    </xf>
    <xf numFmtId="0" fontId="6" fillId="0" borderId="12" xfId="0" applyFont="1" applyFill="1" applyBorder="1" applyAlignment="1">
      <alignment horizontal="justify" vertical="center" wrapText="1"/>
    </xf>
    <xf numFmtId="0" fontId="6" fillId="0" borderId="13" xfId="0" applyFont="1" applyFill="1" applyBorder="1" applyAlignment="1">
      <alignment horizontal="justify" vertical="center" wrapText="1"/>
    </xf>
    <xf numFmtId="0" fontId="6" fillId="0" borderId="14" xfId="0" applyFont="1" applyFill="1" applyBorder="1" applyAlignment="1">
      <alignment horizontal="justify" vertical="center" wrapText="1"/>
    </xf>
    <xf numFmtId="0" fontId="6" fillId="0" borderId="14" xfId="0" applyFont="1" applyFill="1" applyBorder="1" applyAlignment="1">
      <alignment vertical="center" wrapText="1"/>
    </xf>
    <xf numFmtId="0" fontId="6" fillId="0" borderId="17" xfId="0" applyFont="1" applyFill="1" applyBorder="1" applyAlignment="1">
      <alignment vertical="center" wrapText="1"/>
    </xf>
    <xf numFmtId="0" fontId="7" fillId="0" borderId="15" xfId="0" applyFont="1" applyFill="1" applyBorder="1" applyAlignment="1">
      <alignment horizontal="center" vertical="center" wrapText="1"/>
    </xf>
    <xf numFmtId="0" fontId="8" fillId="0" borderId="18" xfId="0" applyFont="1" applyFill="1" applyBorder="1" applyAlignment="1">
      <alignment horizontal="center" vertical="top" wrapText="1"/>
    </xf>
    <xf numFmtId="0" fontId="8" fillId="0" borderId="11" xfId="0" applyFont="1" applyFill="1" applyBorder="1" applyAlignment="1">
      <alignment horizontal="center" vertical="top" wrapText="1"/>
    </xf>
    <xf numFmtId="0" fontId="7" fillId="0" borderId="11" xfId="0" applyFont="1" applyFill="1" applyBorder="1" applyAlignment="1">
      <alignment horizontal="center" vertical="top" wrapText="1"/>
    </xf>
    <xf numFmtId="0" fontId="8" fillId="0" borderId="11" xfId="0" applyFont="1" applyFill="1" applyBorder="1" applyAlignment="1">
      <alignment horizontal="center" vertical="center" wrapText="1"/>
    </xf>
    <xf numFmtId="0" fontId="7" fillId="0" borderId="12" xfId="0" applyFont="1" applyFill="1" applyBorder="1" applyAlignment="1">
      <alignment horizontal="left" vertical="top" wrapText="1"/>
    </xf>
    <xf numFmtId="0" fontId="6" fillId="0" borderId="11" xfId="0" applyFont="1" applyFill="1" applyBorder="1" applyAlignment="1">
      <alignment horizontal="center" vertical="top" wrapText="1"/>
    </xf>
    <xf numFmtId="0" fontId="7" fillId="0" borderId="31" xfId="0" applyFont="1" applyFill="1" applyBorder="1" applyAlignment="1">
      <alignment horizontal="distributed" vertical="center" wrapText="1"/>
    </xf>
    <xf numFmtId="179" fontId="6" fillId="0" borderId="11" xfId="0" applyNumberFormat="1" applyFont="1" applyFill="1" applyBorder="1" applyAlignment="1">
      <alignment vertical="center" wrapText="1"/>
    </xf>
    <xf numFmtId="3" fontId="8" fillId="0" borderId="18" xfId="0" applyNumberFormat="1" applyFont="1" applyBorder="1" applyAlignment="1">
      <alignment vertical="center" wrapText="1"/>
    </xf>
    <xf numFmtId="3" fontId="8" fillId="0" borderId="11" xfId="0" applyNumberFormat="1" applyFont="1" applyBorder="1" applyAlignment="1">
      <alignment horizontal="right" vertical="center" wrapText="1"/>
    </xf>
    <xf numFmtId="178" fontId="6" fillId="0" borderId="10" xfId="66" applyNumberFormat="1" applyFont="1" applyBorder="1" applyAlignment="1">
      <alignment horizontal="right" vertical="center" wrapText="1"/>
    </xf>
    <xf numFmtId="0" fontId="7" fillId="0" borderId="11" xfId="0" applyFont="1" applyBorder="1" applyAlignment="1">
      <alignment horizontal="left" vertical="center" wrapText="1"/>
    </xf>
    <xf numFmtId="0" fontId="6" fillId="0" borderId="13" xfId="0" applyFont="1" applyFill="1" applyBorder="1" applyAlignment="1">
      <alignment vertical="center" wrapText="1"/>
    </xf>
    <xf numFmtId="179" fontId="8" fillId="0" borderId="18" xfId="0" applyNumberFormat="1" applyFont="1" applyFill="1" applyBorder="1" applyAlignment="1">
      <alignment vertical="center" wrapText="1"/>
    </xf>
    <xf numFmtId="0" fontId="6" fillId="0" borderId="0" xfId="0" applyFont="1" applyFill="1" applyBorder="1" applyAlignment="1">
      <alignment vertical="top" wrapText="1"/>
    </xf>
    <xf numFmtId="41" fontId="6" fillId="0" borderId="11" xfId="0" applyNumberFormat="1" applyFont="1" applyFill="1" applyBorder="1" applyAlignment="1">
      <alignment horizontal="right" vertical="top" wrapText="1"/>
    </xf>
    <xf numFmtId="178" fontId="17" fillId="0" borderId="19" xfId="66" applyNumberFormat="1" applyFont="1" applyBorder="1" applyAlignment="1">
      <alignment horizontal="right" vertical="center" wrapText="1"/>
    </xf>
    <xf numFmtId="178" fontId="23" fillId="0" borderId="10" xfId="66" applyNumberFormat="1" applyFont="1" applyBorder="1" applyAlignment="1">
      <alignment horizontal="right" vertical="center" wrapText="1"/>
    </xf>
    <xf numFmtId="41" fontId="23" fillId="0" borderId="10" xfId="0" applyNumberFormat="1" applyFont="1" applyBorder="1" applyAlignment="1">
      <alignment horizontal="right" vertical="center" wrapText="1"/>
    </xf>
    <xf numFmtId="41" fontId="6" fillId="0" borderId="0" xfId="0" applyNumberFormat="1" applyFont="1" applyFill="1">
      <alignment vertical="center"/>
    </xf>
    <xf numFmtId="41" fontId="8" fillId="0" borderId="32" xfId="0" applyNumberFormat="1" applyFont="1" applyFill="1" applyBorder="1" applyAlignment="1">
      <alignment horizontal="right" vertical="center" wrapText="1"/>
    </xf>
    <xf numFmtId="0" fontId="11" fillId="0" borderId="33" xfId="0" applyFont="1" applyFill="1" applyBorder="1" applyAlignment="1">
      <alignment vertical="center" wrapText="1"/>
    </xf>
    <xf numFmtId="0" fontId="11" fillId="0" borderId="24" xfId="0" applyFont="1" applyFill="1" applyBorder="1" applyAlignment="1">
      <alignment horizontal="justify" vertical="center" wrapText="1"/>
    </xf>
    <xf numFmtId="0" fontId="12" fillId="0" borderId="0" xfId="0" applyFont="1" applyAlignment="1">
      <alignment horizontal="left" vertical="center"/>
    </xf>
    <xf numFmtId="3" fontId="6" fillId="0" borderId="11" xfId="64" applyNumberFormat="1" applyFont="1" applyBorder="1" applyAlignment="1">
      <alignment vertical="top"/>
    </xf>
    <xf numFmtId="3" fontId="8" fillId="0" borderId="12" xfId="64" applyNumberFormat="1" applyFont="1" applyFill="1" applyBorder="1" applyAlignment="1">
      <alignment vertical="top"/>
    </xf>
    <xf numFmtId="3" fontId="8" fillId="0" borderId="11" xfId="64" applyNumberFormat="1" applyFont="1" applyBorder="1" applyAlignment="1">
      <alignment vertical="top"/>
    </xf>
    <xf numFmtId="3" fontId="6" fillId="0" borderId="12" xfId="64" applyNumberFormat="1" applyFont="1" applyFill="1" applyBorder="1" applyAlignment="1">
      <alignment vertical="top"/>
    </xf>
    <xf numFmtId="3" fontId="8" fillId="0" borderId="12" xfId="64" applyNumberFormat="1" applyFont="1" applyBorder="1" applyAlignment="1">
      <alignment vertical="top"/>
    </xf>
    <xf numFmtId="0" fontId="11" fillId="0" borderId="19" xfId="0" applyFont="1" applyBorder="1" applyAlignment="1">
      <alignment horizontal="justify" vertical="top" wrapText="1"/>
    </xf>
    <xf numFmtId="0" fontId="11" fillId="0" borderId="10" xfId="0" applyFont="1" applyBorder="1" applyAlignment="1">
      <alignment horizontal="justify" vertical="top" wrapText="1"/>
    </xf>
    <xf numFmtId="0" fontId="11" fillId="0" borderId="10" xfId="0" applyFont="1" applyFill="1" applyBorder="1" applyAlignment="1">
      <alignment horizontal="justify" vertical="top" wrapText="1"/>
    </xf>
    <xf numFmtId="0" fontId="6" fillId="0" borderId="34" xfId="0" applyFont="1" applyFill="1" applyBorder="1">
      <alignment vertical="center"/>
    </xf>
    <xf numFmtId="0" fontId="10" fillId="0" borderId="0" xfId="60" applyFont="1" applyAlignment="1">
      <alignment vertical="top"/>
    </xf>
    <xf numFmtId="0" fontId="58" fillId="0" borderId="0" xfId="60" applyFont="1" applyAlignment="1">
      <alignment vertical="top"/>
    </xf>
    <xf numFmtId="0" fontId="10" fillId="0" borderId="0" xfId="60" applyFont="1"/>
    <xf numFmtId="0" fontId="15" fillId="0" borderId="0" xfId="60" applyFont="1" applyBorder="1" applyAlignment="1">
      <alignment horizontal="centerContinuous" vertical="center"/>
    </xf>
    <xf numFmtId="0" fontId="10" fillId="0" borderId="0" xfId="60" applyFont="1" applyAlignment="1">
      <alignment horizontal="centerContinuous"/>
    </xf>
    <xf numFmtId="179" fontId="15" fillId="0" borderId="0" xfId="60" applyNumberFormat="1" applyFont="1" applyBorder="1" applyAlignment="1">
      <alignment horizontal="centerContinuous"/>
    </xf>
    <xf numFmtId="0" fontId="10" fillId="0" borderId="0" xfId="60" applyFont="1" applyAlignment="1">
      <alignment vertical="center"/>
    </xf>
    <xf numFmtId="0" fontId="32" fillId="0" borderId="18" xfId="60" applyFont="1" applyBorder="1" applyAlignment="1">
      <alignment horizontal="centerContinuous" vertical="center"/>
    </xf>
    <xf numFmtId="179" fontId="8" fillId="0" borderId="18" xfId="60" applyNumberFormat="1" applyFont="1" applyBorder="1" applyAlignment="1">
      <alignment horizontal="center" vertical="center"/>
    </xf>
    <xf numFmtId="179" fontId="32" fillId="0" borderId="18" xfId="60" applyNumberFormat="1" applyFont="1" applyBorder="1" applyAlignment="1">
      <alignment horizontal="centerContinuous" vertical="center"/>
    </xf>
    <xf numFmtId="0" fontId="8" fillId="0" borderId="0" xfId="60" applyFont="1" applyAlignment="1">
      <alignment vertical="center"/>
    </xf>
    <xf numFmtId="0" fontId="32" fillId="0" borderId="18" xfId="60" applyFont="1" applyBorder="1" applyAlignment="1">
      <alignment vertical="center"/>
    </xf>
    <xf numFmtId="3" fontId="8" fillId="0" borderId="18" xfId="65" applyNumberFormat="1" applyFont="1" applyBorder="1" applyAlignment="1">
      <alignment horizontal="right" vertical="center" wrapText="1"/>
    </xf>
    <xf numFmtId="0" fontId="32" fillId="0" borderId="18" xfId="60" applyFont="1" applyBorder="1" applyAlignment="1">
      <alignment horizontal="left" vertical="center"/>
    </xf>
    <xf numFmtId="0" fontId="7" fillId="0" borderId="11" xfId="65" applyFont="1" applyBorder="1" applyAlignment="1">
      <alignment horizontal="left" vertical="center" wrapText="1"/>
    </xf>
    <xf numFmtId="3" fontId="6" fillId="0" borderId="32" xfId="65" applyNumberFormat="1" applyFont="1" applyBorder="1" applyAlignment="1">
      <alignment horizontal="right" vertical="center" wrapText="1"/>
    </xf>
    <xf numFmtId="3" fontId="6" fillId="0" borderId="11" xfId="65" applyNumberFormat="1" applyFont="1" applyBorder="1" applyAlignment="1">
      <alignment horizontal="right" vertical="center" wrapText="1"/>
    </xf>
    <xf numFmtId="0" fontId="6" fillId="0" borderId="0" xfId="60" applyFont="1" applyAlignment="1">
      <alignment vertical="center"/>
    </xf>
    <xf numFmtId="0" fontId="6" fillId="0" borderId="35" xfId="60" applyFont="1" applyBorder="1" applyAlignment="1">
      <alignment vertical="center"/>
    </xf>
    <xf numFmtId="179" fontId="6" fillId="0" borderId="35" xfId="60" applyNumberFormat="1" applyFont="1" applyBorder="1" applyAlignment="1">
      <alignment vertical="center"/>
    </xf>
    <xf numFmtId="179" fontId="32" fillId="0" borderId="35" xfId="60" applyNumberFormat="1" applyFont="1" applyBorder="1" applyAlignment="1">
      <alignment vertical="center"/>
    </xf>
    <xf numFmtId="178" fontId="11" fillId="0" borderId="35" xfId="66" applyNumberFormat="1" applyFont="1" applyFill="1" applyBorder="1" applyAlignment="1">
      <alignment horizontal="right" vertical="center" wrapText="1"/>
    </xf>
    <xf numFmtId="0" fontId="32" fillId="0" borderId="35" xfId="60" applyFont="1" applyBorder="1" applyAlignment="1">
      <alignment vertical="center"/>
    </xf>
    <xf numFmtId="3" fontId="8" fillId="0" borderId="16" xfId="65" applyNumberFormat="1" applyFont="1" applyBorder="1" applyAlignment="1">
      <alignment horizontal="right" vertical="center" wrapText="1"/>
    </xf>
    <xf numFmtId="0" fontId="7" fillId="0" borderId="36" xfId="65" applyFont="1" applyBorder="1" applyAlignment="1">
      <alignment horizontal="right"/>
    </xf>
    <xf numFmtId="0" fontId="7" fillId="0" borderId="37" xfId="65" applyFont="1" applyBorder="1" applyAlignment="1"/>
    <xf numFmtId="0" fontId="7" fillId="0" borderId="38" xfId="65" applyFont="1" applyBorder="1" applyAlignment="1"/>
    <xf numFmtId="0" fontId="6" fillId="0" borderId="24" xfId="65" applyFont="1" applyBorder="1" applyAlignment="1">
      <alignment horizontal="right"/>
    </xf>
    <xf numFmtId="0" fontId="6" fillId="0" borderId="24" xfId="65" applyFont="1" applyBorder="1" applyAlignment="1">
      <alignment horizontal="right" wrapText="1"/>
    </xf>
    <xf numFmtId="0" fontId="7" fillId="0" borderId="37" xfId="65" applyFont="1" applyBorder="1" applyAlignment="1">
      <alignment horizontal="left" indent="1"/>
    </xf>
    <xf numFmtId="3" fontId="6" fillId="0" borderId="27" xfId="65" applyNumberFormat="1" applyFont="1" applyBorder="1" applyAlignment="1">
      <alignment horizontal="right"/>
    </xf>
    <xf numFmtId="3" fontId="6" fillId="0" borderId="27" xfId="65" applyNumberFormat="1" applyFont="1" applyBorder="1" applyAlignment="1">
      <alignment horizontal="right" wrapText="1"/>
    </xf>
    <xf numFmtId="3" fontId="6" fillId="0" borderId="24" xfId="65" applyNumberFormat="1" applyFont="1" applyBorder="1" applyAlignment="1">
      <alignment horizontal="right"/>
    </xf>
    <xf numFmtId="3" fontId="6" fillId="0" borderId="24" xfId="65" applyNumberFormat="1" applyFont="1" applyBorder="1" applyAlignment="1">
      <alignment horizontal="right" wrapText="1"/>
    </xf>
    <xf numFmtId="0" fontId="7" fillId="0" borderId="36" xfId="65" applyFont="1" applyBorder="1" applyAlignment="1"/>
    <xf numFmtId="0" fontId="6" fillId="0" borderId="39" xfId="65" applyFont="1" applyBorder="1" applyAlignment="1">
      <alignment horizontal="right"/>
    </xf>
    <xf numFmtId="0" fontId="6" fillId="0" borderId="39" xfId="65" applyFont="1" applyBorder="1" applyAlignment="1">
      <alignment horizontal="right" wrapText="1"/>
    </xf>
    <xf numFmtId="0" fontId="20" fillId="0" borderId="0" xfId="60" applyFont="1"/>
    <xf numFmtId="0" fontId="32" fillId="0" borderId="40" xfId="65" applyFont="1" applyBorder="1" applyAlignment="1">
      <alignment horizontal="right"/>
    </xf>
    <xf numFmtId="0" fontId="59" fillId="0" borderId="0" xfId="60" applyFont="1"/>
    <xf numFmtId="0" fontId="32" fillId="0" borderId="32" xfId="65" applyFont="1" applyBorder="1" applyAlignment="1"/>
    <xf numFmtId="0" fontId="32" fillId="0" borderId="32" xfId="65" applyFont="1" applyBorder="1" applyAlignment="1">
      <alignment vertical="center"/>
    </xf>
    <xf numFmtId="3" fontId="8" fillId="0" borderId="11" xfId="65" applyNumberFormat="1" applyFont="1" applyBorder="1" applyAlignment="1">
      <alignment horizontal="right" vertical="center"/>
    </xf>
    <xf numFmtId="0" fontId="32" fillId="0" borderId="41" xfId="65" applyFont="1" applyBorder="1" applyAlignment="1">
      <alignment vertical="center"/>
    </xf>
    <xf numFmtId="0" fontId="7" fillId="0" borderId="0" xfId="0" applyFont="1">
      <alignment vertical="center"/>
    </xf>
    <xf numFmtId="0" fontId="7" fillId="0" borderId="0" xfId="0" applyFont="1" applyAlignment="1">
      <alignment horizontal="center" vertical="center"/>
    </xf>
    <xf numFmtId="0" fontId="7" fillId="0" borderId="0" xfId="0" applyFont="1" applyAlignment="1">
      <alignment vertical="center"/>
    </xf>
    <xf numFmtId="0" fontId="19" fillId="0" borderId="0" xfId="58" applyFont="1" applyAlignment="1">
      <alignment vertical="top"/>
    </xf>
    <xf numFmtId="0" fontId="54" fillId="0" borderId="0" xfId="58" applyFont="1" applyAlignment="1">
      <alignment vertical="top"/>
    </xf>
    <xf numFmtId="0" fontId="6" fillId="0" borderId="0" xfId="58" applyFont="1" applyAlignment="1">
      <alignment vertical="center"/>
    </xf>
    <xf numFmtId="3" fontId="6" fillId="0" borderId="21" xfId="58" applyNumberFormat="1" applyFont="1" applyBorder="1" applyAlignment="1">
      <alignment vertical="top"/>
    </xf>
    <xf numFmtId="179" fontId="11" fillId="0" borderId="18" xfId="58" applyNumberFormat="1" applyFont="1" applyBorder="1" applyAlignment="1">
      <alignment vertical="top"/>
    </xf>
    <xf numFmtId="179" fontId="11" fillId="0" borderId="40" xfId="58" applyNumberFormat="1" applyFont="1" applyBorder="1" applyAlignment="1">
      <alignment vertical="top"/>
    </xf>
    <xf numFmtId="179" fontId="11" fillId="0" borderId="19" xfId="58" applyNumberFormat="1" applyFont="1" applyBorder="1" applyAlignment="1">
      <alignment vertical="top"/>
    </xf>
    <xf numFmtId="0" fontId="10" fillId="0" borderId="0" xfId="58" applyFont="1" applyAlignment="1">
      <alignment vertical="top"/>
    </xf>
    <xf numFmtId="0" fontId="7" fillId="0" borderId="12" xfId="58" applyFont="1" applyBorder="1" applyAlignment="1">
      <alignment vertical="top"/>
    </xf>
    <xf numFmtId="179" fontId="8" fillId="0" borderId="11" xfId="58" applyNumberFormat="1" applyFont="1" applyBorder="1" applyAlignment="1">
      <alignment vertical="top"/>
    </xf>
    <xf numFmtId="179" fontId="8" fillId="0" borderId="32" xfId="58" applyNumberFormat="1" applyFont="1" applyBorder="1" applyAlignment="1">
      <alignment vertical="top"/>
    </xf>
    <xf numFmtId="0" fontId="28" fillId="0" borderId="0" xfId="58" applyFont="1" applyAlignment="1">
      <alignment vertical="top"/>
    </xf>
    <xf numFmtId="179" fontId="6" fillId="0" borderId="11" xfId="58" applyNumberFormat="1" applyFont="1" applyBorder="1" applyAlignment="1">
      <alignment vertical="top"/>
    </xf>
    <xf numFmtId="179" fontId="6" fillId="0" borderId="32" xfId="58" applyNumberFormat="1" applyFont="1" applyBorder="1" applyAlignment="1">
      <alignment vertical="top"/>
    </xf>
    <xf numFmtId="0" fontId="29" fillId="0" borderId="0" xfId="58" applyFont="1" applyAlignment="1">
      <alignment vertical="top"/>
    </xf>
    <xf numFmtId="0" fontId="7" fillId="0" borderId="12" xfId="58" applyFont="1" applyBorder="1" applyAlignment="1">
      <alignment vertical="top" wrapText="1"/>
    </xf>
    <xf numFmtId="179" fontId="6" fillId="0" borderId="10" xfId="58" applyNumberFormat="1" applyFont="1" applyBorder="1" applyAlignment="1">
      <alignment vertical="top"/>
    </xf>
    <xf numFmtId="0" fontId="11" fillId="0" borderId="12" xfId="58" applyFont="1" applyBorder="1" applyAlignment="1">
      <alignment vertical="top"/>
    </xf>
    <xf numFmtId="179" fontId="8" fillId="0" borderId="10" xfId="58" applyNumberFormat="1" applyFont="1" applyBorder="1" applyAlignment="1">
      <alignment vertical="top"/>
    </xf>
    <xf numFmtId="0" fontId="6" fillId="0" borderId="0" xfId="58" applyFont="1" applyAlignment="1">
      <alignment vertical="top"/>
    </xf>
    <xf numFmtId="0" fontId="7" fillId="0" borderId="18" xfId="58" applyFont="1" applyBorder="1" applyAlignment="1">
      <alignment horizontal="center" vertical="distributed" wrapText="1"/>
    </xf>
    <xf numFmtId="179" fontId="6" fillId="0" borderId="18" xfId="58" applyNumberFormat="1" applyFont="1" applyBorder="1" applyAlignment="1">
      <alignment vertical="top"/>
    </xf>
    <xf numFmtId="179" fontId="6" fillId="0" borderId="19" xfId="58" applyNumberFormat="1" applyFont="1" applyBorder="1" applyAlignment="1">
      <alignment vertical="top"/>
    </xf>
    <xf numFmtId="181" fontId="8" fillId="0" borderId="11" xfId="58" applyNumberFormat="1" applyFont="1" applyBorder="1" applyAlignment="1">
      <alignment vertical="top"/>
    </xf>
    <xf numFmtId="181" fontId="8" fillId="0" borderId="10" xfId="58" applyNumberFormat="1" applyFont="1" applyBorder="1" applyAlignment="1">
      <alignment vertical="top"/>
    </xf>
    <xf numFmtId="0" fontId="8" fillId="0" borderId="0" xfId="58" applyFont="1" applyAlignment="1">
      <alignment vertical="top"/>
    </xf>
    <xf numFmtId="181" fontId="6" fillId="0" borderId="11" xfId="58" applyNumberFormat="1" applyFont="1" applyBorder="1" applyAlignment="1">
      <alignment vertical="top"/>
    </xf>
    <xf numFmtId="181" fontId="6" fillId="0" borderId="10" xfId="58" applyNumberFormat="1" applyFont="1" applyBorder="1" applyAlignment="1">
      <alignment vertical="top"/>
    </xf>
    <xf numFmtId="0" fontId="6" fillId="0" borderId="12" xfId="58" applyFont="1" applyBorder="1" applyAlignment="1">
      <alignment vertical="top"/>
    </xf>
    <xf numFmtId="0" fontId="29" fillId="0" borderId="0" xfId="58" applyFont="1" applyAlignment="1">
      <alignment horizontal="left" vertical="top" indent="1"/>
    </xf>
    <xf numFmtId="0" fontId="11" fillId="0" borderId="0" xfId="58" applyFont="1" applyAlignment="1">
      <alignment horizontal="distributed" vertical="center"/>
    </xf>
    <xf numFmtId="0" fontId="31" fillId="0" borderId="12" xfId="58" applyFont="1" applyBorder="1" applyAlignment="1">
      <alignment vertical="top"/>
    </xf>
    <xf numFmtId="179" fontId="11" fillId="0" borderId="11" xfId="58" applyNumberFormat="1" applyFont="1" applyBorder="1" applyAlignment="1">
      <alignment horizontal="center" vertical="top"/>
    </xf>
    <xf numFmtId="179" fontId="30" fillId="0" borderId="11" xfId="58" applyNumberFormat="1" applyFont="1" applyBorder="1" applyAlignment="1">
      <alignment horizontal="center" vertical="top"/>
    </xf>
    <xf numFmtId="0" fontId="55" fillId="0" borderId="0" xfId="58" applyFont="1" applyAlignment="1">
      <alignment vertical="top"/>
    </xf>
    <xf numFmtId="0" fontId="7" fillId="0" borderId="0" xfId="58" applyFont="1" applyAlignment="1">
      <alignment vertical="top"/>
    </xf>
    <xf numFmtId="0" fontId="6" fillId="0" borderId="12" xfId="58" applyFont="1" applyBorder="1" applyAlignment="1">
      <alignment vertical="top" wrapText="1"/>
    </xf>
    <xf numFmtId="0" fontId="6" fillId="0" borderId="13" xfId="58" applyFont="1" applyBorder="1" applyAlignment="1">
      <alignment vertical="top" wrapText="1"/>
    </xf>
    <xf numFmtId="179" fontId="6" fillId="0" borderId="14" xfId="58" applyNumberFormat="1" applyFont="1" applyBorder="1" applyAlignment="1">
      <alignment vertical="top"/>
    </xf>
    <xf numFmtId="179" fontId="6" fillId="0" borderId="17" xfId="58" applyNumberFormat="1" applyFont="1" applyBorder="1" applyAlignment="1">
      <alignment vertical="top"/>
    </xf>
    <xf numFmtId="0" fontId="22" fillId="0" borderId="0" xfId="58" applyFont="1" applyAlignment="1">
      <alignment vertical="top"/>
    </xf>
    <xf numFmtId="0" fontId="7" fillId="0" borderId="42" xfId="0" applyFont="1" applyFill="1" applyBorder="1" applyAlignment="1">
      <alignment horizontal="distributed" vertical="center" wrapText="1"/>
    </xf>
    <xf numFmtId="179" fontId="6" fillId="0" borderId="28" xfId="0" applyNumberFormat="1" applyFont="1" applyFill="1" applyBorder="1" applyAlignment="1">
      <alignment horizontal="right" vertical="center" wrapText="1"/>
    </xf>
    <xf numFmtId="0" fontId="6" fillId="0" borderId="10" xfId="0" applyFont="1" applyFill="1" applyBorder="1" applyAlignment="1">
      <alignment horizontal="justify" vertical="top" wrapText="1"/>
    </xf>
    <xf numFmtId="179" fontId="6" fillId="0" borderId="28" xfId="0" applyNumberFormat="1" applyFont="1" applyFill="1" applyBorder="1" applyAlignment="1">
      <alignment horizontal="right" vertical="top" wrapText="1"/>
    </xf>
    <xf numFmtId="0" fontId="8" fillId="0" borderId="11" xfId="0" applyFont="1" applyFill="1" applyBorder="1" applyAlignment="1">
      <alignment horizontal="justify" vertical="top" wrapText="1"/>
    </xf>
    <xf numFmtId="0" fontId="8" fillId="0" borderId="11" xfId="0" applyFont="1" applyFill="1" applyBorder="1" applyAlignment="1">
      <alignment horizontal="justify" vertical="center" wrapText="1"/>
    </xf>
    <xf numFmtId="0" fontId="6" fillId="0" borderId="28" xfId="0" applyFont="1" applyFill="1" applyBorder="1" applyAlignment="1">
      <alignment horizontal="justify" vertical="top" wrapText="1"/>
    </xf>
    <xf numFmtId="0" fontId="7" fillId="0" borderId="16" xfId="58" applyFont="1" applyBorder="1" applyAlignment="1">
      <alignment horizontal="distributed" vertical="center" wrapText="1"/>
    </xf>
    <xf numFmtId="178" fontId="6" fillId="0" borderId="0" xfId="66" applyNumberFormat="1" applyFont="1" applyFill="1">
      <alignment vertical="center"/>
    </xf>
    <xf numFmtId="0" fontId="7" fillId="0" borderId="11" xfId="66" applyNumberFormat="1" applyFont="1" applyBorder="1" applyAlignment="1">
      <alignment horizontal="left" vertical="top" wrapText="1"/>
    </xf>
    <xf numFmtId="0" fontId="33" fillId="0" borderId="0" xfId="0" applyFont="1" applyAlignment="1">
      <alignment vertical="center"/>
    </xf>
    <xf numFmtId="0" fontId="7" fillId="0" borderId="11" xfId="0" applyNumberFormat="1" applyFont="1" applyFill="1" applyBorder="1" applyAlignment="1">
      <alignment horizontal="left" vertical="top" wrapText="1"/>
    </xf>
    <xf numFmtId="0" fontId="5" fillId="0" borderId="0" xfId="0" applyFont="1" applyFill="1" applyAlignment="1">
      <alignment vertical="center"/>
    </xf>
    <xf numFmtId="3" fontId="8" fillId="0" borderId="12" xfId="0" applyNumberFormat="1" applyFont="1" applyFill="1" applyBorder="1" applyAlignment="1">
      <alignment horizontal="right" vertical="top" wrapText="1"/>
    </xf>
    <xf numFmtId="41" fontId="6" fillId="0" borderId="12" xfId="0" applyNumberFormat="1" applyFont="1" applyFill="1" applyBorder="1" applyAlignment="1">
      <alignment horizontal="right" vertical="top" wrapText="1"/>
    </xf>
    <xf numFmtId="3" fontId="6" fillId="0" borderId="12" xfId="0" applyNumberFormat="1" applyFont="1" applyFill="1" applyBorder="1" applyAlignment="1">
      <alignment horizontal="right" vertical="top" wrapText="1"/>
    </xf>
    <xf numFmtId="179" fontId="8" fillId="0" borderId="12" xfId="66" applyNumberFormat="1" applyFont="1" applyBorder="1" applyAlignment="1">
      <alignment horizontal="right" vertical="top" wrapText="1"/>
    </xf>
    <xf numFmtId="0" fontId="8" fillId="0" borderId="0" xfId="0" applyFont="1" applyFill="1" applyBorder="1">
      <alignment vertical="center"/>
    </xf>
    <xf numFmtId="178" fontId="8" fillId="0" borderId="11" xfId="66" applyNumberFormat="1" applyFont="1" applyBorder="1" applyAlignment="1">
      <alignment vertical="top"/>
    </xf>
    <xf numFmtId="178" fontId="6" fillId="0" borderId="11" xfId="66" applyNumberFormat="1" applyFont="1" applyBorder="1" applyAlignment="1">
      <alignment vertical="top"/>
    </xf>
    <xf numFmtId="179" fontId="6" fillId="0" borderId="40" xfId="58" applyNumberFormat="1" applyFont="1" applyBorder="1" applyAlignment="1">
      <alignment vertical="top"/>
    </xf>
    <xf numFmtId="0" fontId="32" fillId="0" borderId="13" xfId="58" applyFont="1" applyBorder="1" applyAlignment="1">
      <alignment horizontal="distributed" vertical="top"/>
    </xf>
    <xf numFmtId="179" fontId="8" fillId="0" borderId="14" xfId="58" applyNumberFormat="1" applyFont="1" applyBorder="1" applyAlignment="1">
      <alignment vertical="top"/>
    </xf>
    <xf numFmtId="179" fontId="8" fillId="0" borderId="43" xfId="58" applyNumberFormat="1" applyFont="1" applyBorder="1" applyAlignment="1">
      <alignment vertical="top"/>
    </xf>
    <xf numFmtId="179" fontId="8" fillId="0" borderId="17" xfId="58" applyNumberFormat="1" applyFont="1" applyBorder="1" applyAlignment="1">
      <alignment vertical="top"/>
    </xf>
    <xf numFmtId="0" fontId="7" fillId="0" borderId="0" xfId="0" applyFont="1" applyBorder="1">
      <alignment vertical="center"/>
    </xf>
    <xf numFmtId="0" fontId="7" fillId="0" borderId="26" xfId="58" applyFont="1" applyBorder="1" applyAlignment="1">
      <alignment vertical="top"/>
    </xf>
    <xf numFmtId="0" fontId="7" fillId="0" borderId="26" xfId="58" applyFont="1" applyBorder="1" applyAlignment="1">
      <alignment horizontal="right" vertical="top"/>
    </xf>
    <xf numFmtId="0" fontId="10" fillId="0" borderId="0" xfId="58" applyFont="1" applyAlignment="1">
      <alignment vertical="center"/>
    </xf>
    <xf numFmtId="179" fontId="30" fillId="0" borderId="18" xfId="58" applyNumberFormat="1" applyFont="1" applyBorder="1" applyAlignment="1">
      <alignment vertical="top"/>
    </xf>
    <xf numFmtId="0" fontId="29" fillId="0" borderId="18" xfId="58" applyFont="1" applyBorder="1" applyAlignment="1">
      <alignment vertical="top"/>
    </xf>
    <xf numFmtId="0" fontId="10" fillId="0" borderId="11" xfId="58" applyFont="1" applyBorder="1" applyAlignment="1">
      <alignment vertical="top"/>
    </xf>
    <xf numFmtId="0" fontId="11" fillId="0" borderId="11" xfId="58" applyFont="1" applyBorder="1" applyAlignment="1">
      <alignment vertical="top"/>
    </xf>
    <xf numFmtId="0" fontId="29" fillId="0" borderId="11" xfId="58" applyFont="1" applyBorder="1" applyAlignment="1">
      <alignment vertical="top"/>
    </xf>
    <xf numFmtId="0" fontId="28" fillId="0" borderId="11" xfId="58" applyFont="1" applyBorder="1" applyAlignment="1">
      <alignment vertical="top"/>
    </xf>
    <xf numFmtId="0" fontId="30" fillId="0" borderId="13" xfId="58" applyFont="1" applyBorder="1" applyAlignment="1">
      <alignment vertical="top"/>
    </xf>
    <xf numFmtId="179" fontId="30" fillId="0" borderId="14" xfId="58" applyNumberFormat="1" applyFont="1" applyBorder="1" applyAlignment="1">
      <alignment horizontal="center" vertical="top"/>
    </xf>
    <xf numFmtId="0" fontId="30" fillId="0" borderId="14" xfId="58" applyFont="1" applyBorder="1" applyAlignment="1">
      <alignment vertical="top"/>
    </xf>
    <xf numFmtId="0" fontId="9" fillId="0" borderId="0" xfId="58" applyFont="1" applyAlignment="1"/>
    <xf numFmtId="0" fontId="9" fillId="0" borderId="0" xfId="58" applyFont="1" applyAlignment="1">
      <alignment horizontal="left" vertical="top" indent="1"/>
    </xf>
    <xf numFmtId="0" fontId="9" fillId="0" borderId="0" xfId="58" applyFont="1" applyAlignment="1">
      <alignment vertical="top"/>
    </xf>
    <xf numFmtId="0" fontId="6" fillId="0" borderId="26" xfId="0" applyFont="1" applyFill="1" applyBorder="1">
      <alignment vertical="center"/>
    </xf>
    <xf numFmtId="178" fontId="6" fillId="0" borderId="11" xfId="66" applyNumberFormat="1" applyFont="1" applyBorder="1" applyAlignment="1">
      <alignment vertical="top" wrapText="1"/>
    </xf>
    <xf numFmtId="176" fontId="6" fillId="0" borderId="11" xfId="58" applyNumberFormat="1" applyFont="1" applyBorder="1" applyAlignment="1">
      <alignment vertical="top"/>
    </xf>
    <xf numFmtId="176" fontId="8" fillId="0" borderId="11" xfId="58" applyNumberFormat="1" applyFont="1" applyBorder="1" applyAlignment="1">
      <alignment vertical="top"/>
    </xf>
    <xf numFmtId="0" fontId="22" fillId="0" borderId="0" xfId="0" applyFont="1">
      <alignment vertical="center"/>
    </xf>
    <xf numFmtId="0" fontId="20" fillId="0" borderId="0" xfId="0" applyFont="1" applyAlignment="1">
      <alignment horizontal="left" vertical="top"/>
    </xf>
    <xf numFmtId="0" fontId="22" fillId="0" borderId="0" xfId="0" applyFont="1" applyAlignment="1">
      <alignment vertical="top"/>
    </xf>
    <xf numFmtId="0" fontId="18" fillId="0" borderId="0" xfId="0" applyFont="1" applyAlignment="1">
      <alignment vertical="top"/>
    </xf>
    <xf numFmtId="176" fontId="6" fillId="0" borderId="10" xfId="58" applyNumberFormat="1" applyFont="1" applyBorder="1" applyAlignment="1">
      <alignment vertical="top"/>
    </xf>
    <xf numFmtId="3" fontId="8" fillId="0" borderId="0" xfId="64" applyNumberFormat="1" applyFont="1" applyBorder="1" applyAlignment="1">
      <alignment vertical="top"/>
    </xf>
    <xf numFmtId="3" fontId="6" fillId="0" borderId="0" xfId="64" applyNumberFormat="1" applyFont="1" applyBorder="1" applyAlignment="1">
      <alignment vertical="top"/>
    </xf>
    <xf numFmtId="178" fontId="8" fillId="0" borderId="0" xfId="66" applyNumberFormat="1" applyFont="1" applyBorder="1" applyAlignment="1">
      <alignment vertical="top" wrapText="1"/>
    </xf>
    <xf numFmtId="178" fontId="6" fillId="0" borderId="0" xfId="66" applyNumberFormat="1" applyFont="1" applyBorder="1" applyAlignment="1">
      <alignment vertical="top" wrapText="1"/>
    </xf>
    <xf numFmtId="178" fontId="8" fillId="0" borderId="0" xfId="66" applyNumberFormat="1" applyFont="1" applyFill="1" applyBorder="1" applyAlignment="1">
      <alignment wrapText="1"/>
    </xf>
    <xf numFmtId="0" fontId="6" fillId="0" borderId="0" xfId="0" applyFont="1" applyFill="1" applyBorder="1" applyAlignment="1">
      <alignment vertical="top"/>
    </xf>
    <xf numFmtId="3" fontId="65" fillId="0" borderId="28" xfId="0" applyNumberFormat="1" applyFont="1" applyFill="1" applyBorder="1" applyAlignment="1">
      <alignment vertical="top" wrapText="1"/>
    </xf>
    <xf numFmtId="3" fontId="64" fillId="0" borderId="28" xfId="0" applyNumberFormat="1" applyFont="1" applyFill="1" applyBorder="1" applyAlignment="1">
      <alignment vertical="top" wrapText="1"/>
    </xf>
    <xf numFmtId="3" fontId="8" fillId="0" borderId="28" xfId="64" applyNumberFormat="1" applyFont="1" applyBorder="1" applyAlignment="1">
      <alignment vertical="top"/>
    </xf>
    <xf numFmtId="0" fontId="66" fillId="0" borderId="10" xfId="0" applyFont="1" applyBorder="1" applyAlignment="1">
      <alignment horizontal="justify" vertical="top" wrapText="1"/>
    </xf>
    <xf numFmtId="0" fontId="6" fillId="0" borderId="12" xfId="0" applyFont="1" applyFill="1" applyBorder="1" applyAlignment="1">
      <alignment horizontal="left" vertical="top" wrapText="1"/>
    </xf>
    <xf numFmtId="179" fontId="8" fillId="0" borderId="44" xfId="0" applyNumberFormat="1" applyFont="1" applyFill="1" applyBorder="1" applyAlignment="1">
      <alignment horizontal="right" vertical="center" wrapText="1"/>
    </xf>
    <xf numFmtId="41" fontId="6" fillId="0" borderId="28" xfId="0" applyNumberFormat="1" applyFont="1" applyFill="1" applyBorder="1" applyAlignment="1">
      <alignment horizontal="right" vertical="center" wrapText="1"/>
    </xf>
    <xf numFmtId="0" fontId="7" fillId="0" borderId="45" xfId="0" applyFont="1" applyFill="1" applyBorder="1" applyAlignment="1">
      <alignment horizontal="distributed" vertical="center" wrapText="1" indent="1"/>
    </xf>
    <xf numFmtId="0" fontId="7" fillId="0" borderId="28" xfId="0" applyFont="1" applyFill="1" applyBorder="1" applyAlignment="1">
      <alignment horizontal="distributed" vertical="center" wrapText="1"/>
    </xf>
    <xf numFmtId="0" fontId="7" fillId="0" borderId="28" xfId="0" applyFont="1" applyFill="1" applyBorder="1" applyAlignment="1">
      <alignment horizontal="distributed" vertical="center"/>
    </xf>
    <xf numFmtId="0" fontId="7" fillId="0" borderId="16" xfId="0" applyFont="1" applyBorder="1" applyAlignment="1">
      <alignment horizontal="distributed" vertical="center"/>
    </xf>
    <xf numFmtId="0" fontId="27" fillId="0" borderId="0" xfId="58" applyFont="1" applyAlignment="1">
      <alignment vertical="top"/>
    </xf>
    <xf numFmtId="179" fontId="8" fillId="0" borderId="11" xfId="58" applyNumberFormat="1" applyFont="1" applyBorder="1" applyAlignment="1">
      <alignment horizontal="center" vertical="top" shrinkToFit="1"/>
    </xf>
    <xf numFmtId="179" fontId="6" fillId="0" borderId="11" xfId="58" applyNumberFormat="1" applyFont="1" applyBorder="1" applyAlignment="1">
      <alignment horizontal="center" vertical="top"/>
    </xf>
    <xf numFmtId="181" fontId="6" fillId="0" borderId="10" xfId="58" applyNumberFormat="1" applyFont="1" applyBorder="1" applyAlignment="1">
      <alignment horizontal="right" vertical="top"/>
    </xf>
    <xf numFmtId="179" fontId="8" fillId="0" borderId="11" xfId="58" applyNumberFormat="1" applyFont="1" applyBorder="1" applyAlignment="1">
      <alignment horizontal="center" vertical="top"/>
    </xf>
    <xf numFmtId="0" fontId="27" fillId="0" borderId="0" xfId="0" applyFont="1" applyFill="1">
      <alignment vertical="center"/>
    </xf>
    <xf numFmtId="0" fontId="9" fillId="0" borderId="0" xfId="0" applyFont="1" applyFill="1">
      <alignment vertical="center"/>
    </xf>
    <xf numFmtId="0" fontId="11" fillId="0" borderId="27" xfId="0" applyFont="1" applyFill="1" applyBorder="1" applyAlignment="1">
      <alignment horizontal="justify" vertical="center" wrapText="1"/>
    </xf>
    <xf numFmtId="3" fontId="130" fillId="0" borderId="12" xfId="64" applyNumberFormat="1" applyFont="1" applyFill="1" applyBorder="1" applyAlignment="1">
      <alignment vertical="center"/>
    </xf>
    <xf numFmtId="3" fontId="130" fillId="0" borderId="11" xfId="64" applyNumberFormat="1" applyFont="1" applyBorder="1" applyAlignment="1">
      <alignment vertical="center"/>
    </xf>
    <xf numFmtId="3" fontId="131" fillId="0" borderId="12" xfId="64" applyNumberFormat="1" applyFont="1" applyFill="1" applyBorder="1" applyAlignment="1">
      <alignment vertical="center"/>
    </xf>
    <xf numFmtId="3" fontId="131" fillId="0" borderId="11" xfId="64" applyNumberFormat="1" applyFont="1" applyBorder="1" applyAlignment="1">
      <alignment vertical="center"/>
    </xf>
    <xf numFmtId="0" fontId="132" fillId="0" borderId="28" xfId="66" applyNumberFormat="1" applyFont="1" applyBorder="1" applyAlignment="1">
      <alignment horizontal="left" vertical="center" wrapText="1"/>
    </xf>
    <xf numFmtId="3" fontId="131" fillId="0" borderId="13" xfId="64" applyNumberFormat="1" applyFont="1" applyFill="1" applyBorder="1" applyAlignment="1">
      <alignment vertical="center"/>
    </xf>
    <xf numFmtId="3" fontId="131" fillId="0" borderId="14" xfId="64" applyNumberFormat="1" applyFont="1" applyBorder="1" applyAlignment="1">
      <alignment vertical="center"/>
    </xf>
    <xf numFmtId="3" fontId="130" fillId="0" borderId="12" xfId="64" applyNumberFormat="1" applyFont="1" applyBorder="1" applyAlignment="1">
      <alignment vertical="center"/>
    </xf>
    <xf numFmtId="0" fontId="132" fillId="0" borderId="0" xfId="66" applyNumberFormat="1" applyFont="1" applyBorder="1" applyAlignment="1">
      <alignment horizontal="left" vertical="center" wrapText="1"/>
    </xf>
    <xf numFmtId="0" fontId="132" fillId="0" borderId="26" xfId="66" applyNumberFormat="1" applyFont="1" applyBorder="1" applyAlignment="1">
      <alignment horizontal="left" vertical="center" wrapText="1"/>
    </xf>
    <xf numFmtId="0" fontId="133" fillId="0" borderId="0" xfId="0" applyFont="1">
      <alignment vertical="center"/>
    </xf>
    <xf numFmtId="0" fontId="134" fillId="0" borderId="0" xfId="0" applyFont="1">
      <alignment vertical="center"/>
    </xf>
    <xf numFmtId="0" fontId="134" fillId="0" borderId="0" xfId="0" applyFont="1" applyAlignment="1">
      <alignment vertical="top" wrapText="1"/>
    </xf>
    <xf numFmtId="0" fontId="134" fillId="0" borderId="27" xfId="0" applyFont="1" applyBorder="1" applyAlignment="1">
      <alignment vertical="top" wrapText="1"/>
    </xf>
    <xf numFmtId="0" fontId="134" fillId="0" borderId="24" xfId="0" applyFont="1" applyBorder="1" applyAlignment="1">
      <alignment horizontal="left" vertical="top" wrapText="1"/>
    </xf>
    <xf numFmtId="0" fontId="134" fillId="0" borderId="0" xfId="0" applyFont="1" applyAlignment="1">
      <alignment horizontal="left" vertical="top" wrapText="1"/>
    </xf>
    <xf numFmtId="0" fontId="133" fillId="0" borderId="0" xfId="0" applyFont="1" applyAlignment="1">
      <alignment vertical="top"/>
    </xf>
    <xf numFmtId="0" fontId="7" fillId="0" borderId="28" xfId="66" applyNumberFormat="1" applyFont="1" applyBorder="1" applyAlignment="1">
      <alignment horizontal="left" vertical="top" wrapText="1"/>
    </xf>
    <xf numFmtId="179" fontId="6" fillId="0" borderId="12" xfId="66" applyNumberFormat="1" applyFont="1" applyBorder="1" applyAlignment="1">
      <alignment horizontal="right" vertical="top" wrapText="1"/>
    </xf>
    <xf numFmtId="0" fontId="135" fillId="0" borderId="12" xfId="0" applyFont="1" applyBorder="1" applyAlignment="1">
      <alignment horizontal="left" vertical="top" wrapText="1"/>
    </xf>
    <xf numFmtId="0" fontId="135" fillId="0" borderId="12" xfId="66" applyNumberFormat="1" applyFont="1" applyBorder="1" applyAlignment="1">
      <alignment horizontal="left" vertical="top" wrapText="1"/>
    </xf>
    <xf numFmtId="0" fontId="135" fillId="0" borderId="12" xfId="66" applyNumberFormat="1" applyFont="1" applyBorder="1" applyAlignment="1">
      <alignment vertical="top" wrapText="1"/>
    </xf>
    <xf numFmtId="0" fontId="6" fillId="0" borderId="0" xfId="43" applyFont="1" applyFill="1">
      <alignment vertical="center"/>
    </xf>
    <xf numFmtId="0" fontId="7" fillId="0" borderId="11" xfId="43" applyFont="1" applyFill="1" applyBorder="1" applyAlignment="1">
      <alignment horizontal="center" vertical="center" wrapText="1"/>
    </xf>
    <xf numFmtId="0" fontId="7" fillId="0" borderId="18" xfId="43" applyFont="1" applyFill="1" applyBorder="1" applyAlignment="1">
      <alignment horizontal="center" vertical="center" wrapText="1"/>
    </xf>
    <xf numFmtId="176" fontId="7" fillId="0" borderId="18" xfId="43" applyNumberFormat="1" applyFont="1" applyFill="1" applyBorder="1" applyAlignment="1">
      <alignment horizontal="center" vertical="center" wrapText="1"/>
    </xf>
    <xf numFmtId="0" fontId="7" fillId="0" borderId="19" xfId="43" applyFont="1" applyFill="1" applyBorder="1" applyAlignment="1">
      <alignment horizontal="center" vertical="center" wrapText="1"/>
    </xf>
    <xf numFmtId="0" fontId="6" fillId="0" borderId="0" xfId="43" applyFont="1" applyFill="1" applyAlignment="1">
      <alignment vertical="center"/>
    </xf>
    <xf numFmtId="176" fontId="6" fillId="0" borderId="0" xfId="43" applyNumberFormat="1" applyFont="1" applyFill="1">
      <alignment vertical="center"/>
    </xf>
    <xf numFmtId="0" fontId="6" fillId="0" borderId="0" xfId="43" applyFont="1">
      <alignment vertical="center"/>
    </xf>
    <xf numFmtId="0" fontId="12" fillId="0" borderId="0" xfId="43" applyFont="1">
      <alignment vertical="center"/>
    </xf>
    <xf numFmtId="0" fontId="6" fillId="0" borderId="23" xfId="43" applyFont="1" applyBorder="1" applyAlignment="1">
      <alignment vertical="top"/>
    </xf>
    <xf numFmtId="0" fontId="10" fillId="0" borderId="24" xfId="43" applyFont="1" applyBorder="1" applyAlignment="1">
      <alignment vertical="center"/>
    </xf>
    <xf numFmtId="0" fontId="6" fillId="0" borderId="23" xfId="43" applyFont="1" applyBorder="1" applyAlignment="1">
      <alignment vertical="center"/>
    </xf>
    <xf numFmtId="0" fontId="6" fillId="0" borderId="24" xfId="43" applyFont="1" applyBorder="1" applyAlignment="1">
      <alignment vertical="center"/>
    </xf>
    <xf numFmtId="0" fontId="6" fillId="0" borderId="10" xfId="43" applyFont="1" applyBorder="1">
      <alignment vertical="center"/>
    </xf>
    <xf numFmtId="0" fontId="6" fillId="0" borderId="0" xfId="43" applyFont="1" applyAlignment="1">
      <alignment vertical="center"/>
    </xf>
    <xf numFmtId="0" fontId="6" fillId="0" borderId="0" xfId="43" applyFont="1" applyAlignment="1">
      <alignment vertical="top" wrapText="1"/>
    </xf>
    <xf numFmtId="0" fontId="6" fillId="0" borderId="0" xfId="43" applyFont="1" applyAlignment="1">
      <alignment vertical="top"/>
    </xf>
    <xf numFmtId="0" fontId="136" fillId="0" borderId="0" xfId="0" applyFont="1" applyAlignment="1">
      <alignment horizontal="left" vertical="center" readingOrder="1"/>
    </xf>
    <xf numFmtId="41" fontId="6" fillId="0" borderId="10" xfId="0" applyNumberFormat="1" applyFont="1" applyFill="1" applyBorder="1" applyAlignment="1">
      <alignment horizontal="right" vertical="top" wrapText="1"/>
    </xf>
    <xf numFmtId="0" fontId="6" fillId="0" borderId="0" xfId="0" applyFont="1" applyFill="1" applyAlignment="1">
      <alignment vertical="top"/>
    </xf>
    <xf numFmtId="178" fontId="9" fillId="0" borderId="0" xfId="66" applyNumberFormat="1" applyFont="1" applyFill="1">
      <alignment vertical="center"/>
    </xf>
    <xf numFmtId="178" fontId="70" fillId="0" borderId="0" xfId="66" applyNumberFormat="1" applyFont="1" applyBorder="1" applyAlignment="1">
      <alignment vertical="top" wrapText="1"/>
    </xf>
    <xf numFmtId="178" fontId="9" fillId="0" borderId="0" xfId="66" applyNumberFormat="1" applyFont="1" applyBorder="1" applyAlignment="1">
      <alignment vertical="top" wrapText="1"/>
    </xf>
    <xf numFmtId="181" fontId="137" fillId="0" borderId="10" xfId="58" applyNumberFormat="1" applyFont="1" applyBorder="1" applyAlignment="1">
      <alignment vertical="top"/>
    </xf>
    <xf numFmtId="3" fontId="8" fillId="0" borderId="14" xfId="58" applyNumberFormat="1" applyFont="1" applyBorder="1" applyAlignment="1">
      <alignment vertical="center"/>
    </xf>
    <xf numFmtId="3" fontId="131" fillId="0" borderId="11" xfId="0" applyNumberFormat="1" applyFont="1" applyFill="1" applyBorder="1" applyAlignment="1">
      <alignment horizontal="right" vertical="top" wrapText="1"/>
    </xf>
    <xf numFmtId="0" fontId="6" fillId="0" borderId="23" xfId="0" applyFont="1" applyBorder="1" applyAlignment="1">
      <alignment horizontal="left" vertical="top"/>
    </xf>
    <xf numFmtId="0" fontId="6" fillId="0" borderId="0" xfId="0" applyFont="1" applyBorder="1" applyAlignment="1">
      <alignment horizontal="left" vertical="top"/>
    </xf>
    <xf numFmtId="0" fontId="6" fillId="0" borderId="0" xfId="0" applyFont="1" applyBorder="1" applyAlignment="1">
      <alignment horizontal="left" vertical="top" wrapText="1"/>
    </xf>
    <xf numFmtId="0" fontId="6" fillId="0" borderId="28" xfId="0" applyFont="1" applyBorder="1" applyAlignment="1">
      <alignment horizontal="left" vertical="top"/>
    </xf>
    <xf numFmtId="0" fontId="6" fillId="0" borderId="12" xfId="0" applyFont="1" applyBorder="1" applyAlignment="1">
      <alignment horizontal="left" vertical="top" wrapText="1"/>
    </xf>
    <xf numFmtId="0" fontId="6" fillId="0" borderId="12" xfId="0" applyFont="1" applyBorder="1" applyAlignment="1">
      <alignment horizontal="left" vertical="top"/>
    </xf>
    <xf numFmtId="0" fontId="6" fillId="0" borderId="0" xfId="0" applyFont="1" applyBorder="1" applyAlignment="1">
      <alignment horizontal="left" vertical="justify" wrapText="1"/>
    </xf>
    <xf numFmtId="0" fontId="6" fillId="0" borderId="12" xfId="0" applyFont="1" applyBorder="1" applyAlignment="1">
      <alignment horizontal="left" vertical="justify"/>
    </xf>
    <xf numFmtId="0" fontId="6" fillId="0" borderId="0" xfId="0" applyFont="1" applyBorder="1" applyAlignment="1">
      <alignment horizontal="left" vertical="justify"/>
    </xf>
    <xf numFmtId="41" fontId="6" fillId="0" borderId="23" xfId="0" applyNumberFormat="1" applyFont="1" applyFill="1" applyBorder="1" applyAlignment="1">
      <alignment horizontal="right" vertical="center" wrapText="1"/>
    </xf>
    <xf numFmtId="41" fontId="8" fillId="0" borderId="10" xfId="0" applyNumberFormat="1" applyFont="1" applyFill="1" applyBorder="1" applyAlignment="1">
      <alignment horizontal="right" vertical="center" wrapText="1"/>
    </xf>
    <xf numFmtId="41" fontId="6" fillId="0" borderId="10" xfId="0" applyNumberFormat="1" applyFont="1" applyFill="1" applyBorder="1" applyAlignment="1">
      <alignment horizontal="right" vertical="center" wrapText="1"/>
    </xf>
    <xf numFmtId="41" fontId="6" fillId="0" borderId="11" xfId="66" applyNumberFormat="1" applyFont="1" applyFill="1" applyBorder="1" applyAlignment="1">
      <alignment horizontal="right" vertical="center" wrapText="1"/>
    </xf>
    <xf numFmtId="41" fontId="8" fillId="0" borderId="14" xfId="0" applyNumberFormat="1" applyFont="1" applyFill="1" applyBorder="1" applyAlignment="1">
      <alignment horizontal="right" vertical="center" wrapText="1"/>
    </xf>
    <xf numFmtId="41" fontId="8" fillId="0" borderId="17" xfId="0" applyNumberFormat="1" applyFont="1" applyFill="1" applyBorder="1" applyAlignment="1">
      <alignment horizontal="right" vertical="center" wrapText="1"/>
    </xf>
    <xf numFmtId="41" fontId="6" fillId="0" borderId="32" xfId="0" applyNumberFormat="1" applyFont="1" applyFill="1" applyBorder="1" applyAlignment="1">
      <alignment horizontal="right" vertical="center" wrapText="1"/>
    </xf>
    <xf numFmtId="0" fontId="132" fillId="0" borderId="12" xfId="66" applyNumberFormat="1" applyFont="1" applyBorder="1" applyAlignment="1">
      <alignment horizontal="left" vertical="top" wrapText="1" indent="1"/>
    </xf>
    <xf numFmtId="0" fontId="132" fillId="0" borderId="12" xfId="66" applyNumberFormat="1" applyFont="1" applyBorder="1" applyAlignment="1">
      <alignment horizontal="left" vertical="top" wrapText="1"/>
    </xf>
    <xf numFmtId="0" fontId="6" fillId="0" borderId="46" xfId="0" applyFont="1" applyBorder="1" applyAlignment="1">
      <alignment horizontal="center" vertical="center"/>
    </xf>
    <xf numFmtId="0" fontId="6" fillId="0" borderId="47" xfId="0" applyFont="1" applyBorder="1" applyAlignment="1">
      <alignment horizontal="center" vertical="center"/>
    </xf>
    <xf numFmtId="0" fontId="6" fillId="0" borderId="39" xfId="0" applyFont="1" applyBorder="1" applyAlignment="1">
      <alignment horizontal="center" vertical="center"/>
    </xf>
    <xf numFmtId="0" fontId="6" fillId="0" borderId="24" xfId="0" applyFont="1" applyBorder="1" applyAlignment="1">
      <alignment horizontal="left" vertical="top" wrapText="1"/>
    </xf>
    <xf numFmtId="0" fontId="7" fillId="0" borderId="48" xfId="0" applyFont="1" applyFill="1" applyBorder="1" applyAlignment="1">
      <alignment horizontal="distributed" vertical="center" wrapText="1" indent="1"/>
    </xf>
    <xf numFmtId="0" fontId="7" fillId="0" borderId="49" xfId="0" applyFont="1" applyFill="1" applyBorder="1" applyAlignment="1">
      <alignment horizontal="distributed" vertical="center" wrapText="1" indent="1"/>
    </xf>
    <xf numFmtId="0" fontId="7" fillId="0" borderId="48" xfId="0" applyFont="1" applyBorder="1" applyAlignment="1">
      <alignment horizontal="distributed" vertical="center" wrapText="1" indent="1"/>
    </xf>
    <xf numFmtId="0" fontId="7" fillId="0" borderId="45" xfId="0" applyFont="1" applyBorder="1" applyAlignment="1">
      <alignment horizontal="distributed" vertical="center" wrapText="1" indent="1"/>
    </xf>
    <xf numFmtId="0" fontId="7" fillId="0" borderId="50" xfId="0" applyFont="1" applyFill="1" applyBorder="1" applyAlignment="1">
      <alignment horizontal="distributed" vertical="center" wrapText="1" indent="1"/>
    </xf>
    <xf numFmtId="0" fontId="12" fillId="0" borderId="50" xfId="0" applyFont="1" applyBorder="1" applyAlignment="1">
      <alignment horizontal="distributed" vertical="center" indent="1"/>
    </xf>
    <xf numFmtId="179" fontId="11" fillId="0" borderId="51" xfId="58" applyNumberFormat="1" applyFont="1" applyBorder="1" applyAlignment="1">
      <alignment vertical="top"/>
    </xf>
    <xf numFmtId="179" fontId="30" fillId="0" borderId="0" xfId="58" applyNumberFormat="1" applyFont="1" applyBorder="1" applyAlignment="1">
      <alignment vertical="top"/>
    </xf>
    <xf numFmtId="0" fontId="11" fillId="0" borderId="0" xfId="58" applyFont="1" applyAlignment="1">
      <alignment vertical="top"/>
    </xf>
    <xf numFmtId="0" fontId="7" fillId="0" borderId="22" xfId="0" applyFont="1" applyFill="1" applyBorder="1" applyAlignment="1">
      <alignment horizontal="distributed" vertical="center" wrapText="1" indent="1"/>
    </xf>
    <xf numFmtId="0" fontId="7" fillId="0" borderId="16" xfId="58" applyFont="1" applyBorder="1" applyAlignment="1">
      <alignment horizontal="center" vertical="center" wrapText="1"/>
    </xf>
    <xf numFmtId="0" fontId="32" fillId="0" borderId="12" xfId="58" applyFont="1" applyBorder="1" applyAlignment="1">
      <alignment vertical="top"/>
    </xf>
    <xf numFmtId="0" fontId="32" fillId="0" borderId="13" xfId="58" applyFont="1" applyBorder="1" applyAlignment="1">
      <alignment horizontal="center" vertical="center"/>
    </xf>
    <xf numFmtId="0" fontId="6" fillId="0" borderId="12" xfId="0" applyFont="1" applyFill="1" applyBorder="1" applyAlignment="1">
      <alignment horizontal="justify" vertical="top" wrapText="1"/>
    </xf>
    <xf numFmtId="0" fontId="8" fillId="0" borderId="18" xfId="0" applyFont="1" applyBorder="1" applyAlignment="1">
      <alignment horizontal="justify" vertical="top" wrapText="1"/>
    </xf>
    <xf numFmtId="3" fontId="8" fillId="0" borderId="18" xfId="0" applyNumberFormat="1" applyFont="1" applyFill="1" applyBorder="1" applyAlignment="1">
      <alignment horizontal="right" vertical="center" wrapText="1"/>
    </xf>
    <xf numFmtId="0" fontId="8" fillId="0" borderId="11" xfId="0" applyFont="1" applyBorder="1" applyAlignment="1">
      <alignment horizontal="justify" vertical="top" wrapText="1"/>
    </xf>
    <xf numFmtId="179" fontId="6" fillId="0" borderId="11" xfId="0" applyNumberFormat="1" applyFont="1" applyFill="1" applyBorder="1" applyAlignment="1">
      <alignment horizontal="right" vertical="top" wrapText="1"/>
    </xf>
    <xf numFmtId="179" fontId="9" fillId="0" borderId="33" xfId="58" applyNumberFormat="1" applyFont="1" applyBorder="1" applyAlignment="1">
      <alignment vertical="top"/>
    </xf>
    <xf numFmtId="179" fontId="70" fillId="0" borderId="24" xfId="58" applyNumberFormat="1" applyFont="1" applyBorder="1" applyAlignment="1">
      <alignment vertical="top"/>
    </xf>
    <xf numFmtId="179" fontId="11" fillId="0" borderId="18" xfId="58" applyNumberFormat="1" applyFont="1" applyBorder="1" applyAlignment="1">
      <alignment horizontal="right" vertical="top"/>
    </xf>
    <xf numFmtId="179" fontId="6" fillId="0" borderId="11" xfId="58" applyNumberFormat="1" applyFont="1" applyBorder="1" applyAlignment="1">
      <alignment horizontal="right" vertical="top"/>
    </xf>
    <xf numFmtId="179" fontId="137" fillId="0" borderId="11" xfId="58" applyNumberFormat="1" applyFont="1" applyBorder="1" applyAlignment="1">
      <alignment horizontal="right" vertical="top"/>
    </xf>
    <xf numFmtId="9" fontId="6" fillId="0" borderId="23" xfId="233" applyFont="1" applyBorder="1">
      <alignment vertical="center"/>
    </xf>
    <xf numFmtId="9" fontId="6" fillId="0" borderId="0" xfId="233" applyFont="1">
      <alignment vertical="center"/>
    </xf>
    <xf numFmtId="0" fontId="32" fillId="0" borderId="11" xfId="66" applyNumberFormat="1" applyFont="1" applyBorder="1" applyAlignment="1">
      <alignment horizontal="left" vertical="top" wrapText="1"/>
    </xf>
    <xf numFmtId="0" fontId="32" fillId="0" borderId="28" xfId="66" applyNumberFormat="1" applyFont="1" applyBorder="1" applyAlignment="1">
      <alignment horizontal="left" vertical="top" wrapText="1"/>
    </xf>
    <xf numFmtId="0" fontId="32" fillId="0" borderId="11" xfId="0" applyNumberFormat="1" applyFont="1" applyFill="1" applyBorder="1" applyAlignment="1">
      <alignment horizontal="left" vertical="top" wrapText="1"/>
    </xf>
    <xf numFmtId="0" fontId="135" fillId="0" borderId="44" xfId="66" applyNumberFormat="1" applyFont="1" applyBorder="1" applyAlignment="1">
      <alignment horizontal="left" vertical="center" wrapText="1"/>
    </xf>
    <xf numFmtId="0" fontId="135" fillId="0" borderId="28" xfId="66" applyNumberFormat="1" applyFont="1" applyBorder="1" applyAlignment="1">
      <alignment horizontal="left" vertical="center" wrapText="1"/>
    </xf>
    <xf numFmtId="0" fontId="135" fillId="0" borderId="51" xfId="66" applyNumberFormat="1" applyFont="1" applyBorder="1" applyAlignment="1">
      <alignment horizontal="left" vertical="center" wrapText="1"/>
    </xf>
    <xf numFmtId="0" fontId="135" fillId="0" borderId="0" xfId="66" applyNumberFormat="1" applyFont="1" applyBorder="1" applyAlignment="1">
      <alignment horizontal="left" vertical="center" wrapText="1"/>
    </xf>
    <xf numFmtId="9" fontId="6" fillId="0" borderId="25" xfId="233" applyFont="1" applyBorder="1">
      <alignment vertical="center"/>
    </xf>
    <xf numFmtId="3" fontId="130" fillId="0" borderId="11" xfId="64" applyNumberFormat="1" applyFont="1" applyBorder="1" applyAlignment="1">
      <alignment vertical="top"/>
    </xf>
    <xf numFmtId="3" fontId="131" fillId="0" borderId="11" xfId="64" applyNumberFormat="1" applyFont="1" applyBorder="1" applyAlignment="1">
      <alignment vertical="top"/>
    </xf>
    <xf numFmtId="4" fontId="130" fillId="0" borderId="11" xfId="64" applyNumberFormat="1" applyFont="1" applyBorder="1" applyAlignment="1">
      <alignment vertical="top"/>
    </xf>
    <xf numFmtId="4" fontId="130" fillId="0" borderId="10" xfId="64" applyNumberFormat="1" applyFont="1" applyBorder="1" applyAlignment="1">
      <alignment vertical="top"/>
    </xf>
    <xf numFmtId="4" fontId="131" fillId="0" borderId="11" xfId="64" applyNumberFormat="1" applyFont="1" applyBorder="1" applyAlignment="1">
      <alignment vertical="top"/>
    </xf>
    <xf numFmtId="3" fontId="8" fillId="0" borderId="14" xfId="58" applyNumberFormat="1" applyFont="1" applyBorder="1" applyAlignment="1"/>
    <xf numFmtId="0" fontId="32" fillId="0" borderId="13" xfId="58" applyFont="1" applyBorder="1" applyAlignment="1">
      <alignment horizontal="center"/>
    </xf>
    <xf numFmtId="4" fontId="131" fillId="0" borderId="10" xfId="64" applyNumberFormat="1" applyFont="1" applyBorder="1" applyAlignment="1">
      <alignment vertical="top"/>
    </xf>
    <xf numFmtId="3" fontId="131" fillId="0" borderId="10" xfId="64" applyNumberFormat="1" applyFont="1" applyBorder="1" applyAlignment="1">
      <alignment vertical="top"/>
    </xf>
    <xf numFmtId="3" fontId="8" fillId="0" borderId="0" xfId="0" applyNumberFormat="1" applyFont="1" applyFill="1" applyBorder="1" applyAlignment="1">
      <alignment horizontal="right" wrapText="1"/>
    </xf>
    <xf numFmtId="179" fontId="8" fillId="0" borderId="44" xfId="0" applyNumberFormat="1" applyFont="1" applyFill="1" applyBorder="1" applyAlignment="1">
      <alignment horizontal="right" vertical="top" wrapText="1"/>
    </xf>
    <xf numFmtId="179" fontId="8" fillId="0" borderId="28" xfId="0" applyNumberFormat="1" applyFont="1" applyFill="1" applyBorder="1" applyAlignment="1">
      <alignment horizontal="right" vertical="top" wrapText="1"/>
    </xf>
    <xf numFmtId="0" fontId="131" fillId="0" borderId="12" xfId="0" applyFont="1" applyBorder="1" applyAlignment="1">
      <alignment horizontal="left" vertical="top" wrapText="1" indent="1"/>
    </xf>
    <xf numFmtId="0" fontId="134" fillId="0" borderId="24" xfId="0" applyFont="1" applyBorder="1" applyAlignment="1">
      <alignment vertical="top" wrapText="1"/>
    </xf>
    <xf numFmtId="0" fontId="134" fillId="0" borderId="0" xfId="0" applyFont="1" applyAlignment="1">
      <alignment vertical="top" wrapText="1"/>
    </xf>
    <xf numFmtId="0" fontId="131" fillId="0" borderId="13" xfId="0" applyFont="1" applyBorder="1" applyAlignment="1">
      <alignment horizontal="left" vertical="top" wrapText="1" indent="1"/>
    </xf>
    <xf numFmtId="0" fontId="134" fillId="0" borderId="27" xfId="0" applyFont="1" applyBorder="1" applyAlignment="1">
      <alignment vertical="top" wrapText="1"/>
    </xf>
    <xf numFmtId="9" fontId="132" fillId="0" borderId="28" xfId="233" applyFont="1" applyBorder="1" applyAlignment="1">
      <alignment horizontal="left" vertical="center" wrapText="1"/>
    </xf>
    <xf numFmtId="9" fontId="7" fillId="0" borderId="0" xfId="233" applyFont="1">
      <alignment vertical="center"/>
    </xf>
    <xf numFmtId="9" fontId="135" fillId="0" borderId="28" xfId="233" applyFont="1" applyBorder="1" applyAlignment="1">
      <alignment horizontal="left" vertical="center" wrapText="1"/>
    </xf>
    <xf numFmtId="0" fontId="7" fillId="0" borderId="35" xfId="0" applyNumberFormat="1" applyFont="1" applyFill="1" applyBorder="1" applyAlignment="1">
      <alignment horizontal="distributed" vertical="top" wrapText="1"/>
    </xf>
    <xf numFmtId="181" fontId="138" fillId="0" borderId="11" xfId="43" applyNumberFormat="1" applyFont="1" applyFill="1" applyBorder="1" applyAlignment="1">
      <alignment horizontal="right" vertical="top" wrapText="1"/>
    </xf>
    <xf numFmtId="0" fontId="132" fillId="0" borderId="12" xfId="58" applyFont="1" applyBorder="1" applyAlignment="1">
      <alignment vertical="top" wrapText="1"/>
    </xf>
    <xf numFmtId="41" fontId="131" fillId="25" borderId="11" xfId="0" applyNumberFormat="1" applyFont="1" applyFill="1" applyBorder="1" applyAlignment="1">
      <alignment horizontal="right" vertical="center" wrapText="1"/>
    </xf>
    <xf numFmtId="41" fontId="131" fillId="0" borderId="11" xfId="0" applyNumberFormat="1" applyFont="1" applyFill="1" applyBorder="1" applyAlignment="1">
      <alignment horizontal="right" vertical="center" wrapText="1"/>
    </xf>
    <xf numFmtId="179" fontId="131" fillId="25" borderId="11" xfId="0" applyNumberFormat="1" applyFont="1" applyFill="1" applyBorder="1" applyAlignment="1">
      <alignment horizontal="right" vertical="center" wrapText="1"/>
    </xf>
    <xf numFmtId="0" fontId="132" fillId="0" borderId="11" xfId="0" applyFont="1" applyFill="1" applyBorder="1" applyAlignment="1">
      <alignment horizontal="left" vertical="center" wrapText="1"/>
    </xf>
    <xf numFmtId="41" fontId="131" fillId="0" borderId="10" xfId="0" applyNumberFormat="1" applyFont="1" applyFill="1" applyBorder="1" applyAlignment="1">
      <alignment horizontal="right" vertical="center" wrapText="1"/>
    </xf>
    <xf numFmtId="0" fontId="7" fillId="0" borderId="11" xfId="43" applyFont="1" applyFill="1" applyBorder="1" applyAlignment="1">
      <alignment horizontal="left" vertical="center" wrapText="1"/>
    </xf>
    <xf numFmtId="41" fontId="139" fillId="0" borderId="12" xfId="0" applyNumberFormat="1" applyFont="1" applyBorder="1" applyAlignment="1">
      <alignment horizontal="right" vertical="center" wrapText="1"/>
    </xf>
    <xf numFmtId="0" fontId="32" fillId="0" borderId="11" xfId="60" applyFont="1" applyBorder="1" applyAlignment="1">
      <alignment horizontal="left" vertical="center"/>
    </xf>
    <xf numFmtId="0" fontId="7" fillId="0" borderId="52" xfId="0" applyFont="1" applyFill="1" applyBorder="1" applyAlignment="1">
      <alignment horizontal="distributed" vertical="center" wrapText="1" indent="1"/>
    </xf>
    <xf numFmtId="3" fontId="130" fillId="0" borderId="21" xfId="64" applyNumberFormat="1" applyFont="1" applyBorder="1" applyAlignment="1">
      <alignment vertical="center"/>
    </xf>
    <xf numFmtId="3" fontId="131" fillId="0" borderId="12" xfId="64" applyNumberFormat="1" applyFont="1" applyBorder="1" applyAlignment="1">
      <alignment vertical="center"/>
    </xf>
    <xf numFmtId="3" fontId="131" fillId="0" borderId="13" xfId="64" applyNumberFormat="1" applyFont="1" applyBorder="1" applyAlignment="1">
      <alignment vertical="center"/>
    </xf>
    <xf numFmtId="41" fontId="130" fillId="0" borderId="12" xfId="64" applyNumberFormat="1" applyFont="1" applyBorder="1" applyAlignment="1">
      <alignment vertical="center"/>
    </xf>
    <xf numFmtId="41" fontId="131" fillId="0" borderId="12" xfId="64" applyNumberFormat="1" applyFont="1" applyBorder="1" applyAlignment="1">
      <alignment vertical="center"/>
    </xf>
    <xf numFmtId="41" fontId="130" fillId="0" borderId="11" xfId="64" applyNumberFormat="1" applyFont="1" applyBorder="1" applyAlignment="1">
      <alignment vertical="center"/>
    </xf>
    <xf numFmtId="41" fontId="131" fillId="0" borderId="11" xfId="64" applyNumberFormat="1" applyFont="1" applyBorder="1" applyAlignment="1">
      <alignment vertical="center"/>
    </xf>
    <xf numFmtId="41" fontId="6" fillId="0" borderId="28" xfId="0" applyNumberFormat="1" applyFont="1" applyFill="1" applyBorder="1" applyAlignment="1">
      <alignment horizontal="right" vertical="top" wrapText="1"/>
    </xf>
    <xf numFmtId="0" fontId="132" fillId="0" borderId="11" xfId="66" applyNumberFormat="1" applyFont="1" applyBorder="1" applyAlignment="1">
      <alignment horizontal="left" vertical="top" wrapText="1"/>
    </xf>
    <xf numFmtId="179" fontId="6" fillId="0" borderId="28" xfId="66" applyNumberFormat="1" applyFont="1" applyBorder="1" applyAlignment="1">
      <alignment horizontal="right" vertical="top" wrapText="1"/>
    </xf>
    <xf numFmtId="3" fontId="6" fillId="0" borderId="28" xfId="64" applyNumberFormat="1" applyFont="1" applyBorder="1" applyAlignment="1">
      <alignment vertical="top"/>
    </xf>
    <xf numFmtId="3" fontId="6" fillId="0" borderId="28" xfId="64" applyNumberFormat="1" applyFont="1" applyFill="1" applyBorder="1" applyAlignment="1">
      <alignment vertical="top"/>
    </xf>
    <xf numFmtId="3" fontId="8" fillId="0" borderId="28" xfId="0" applyNumberFormat="1" applyFont="1" applyFill="1" applyBorder="1" applyAlignment="1">
      <alignment horizontal="right" vertical="top" wrapText="1"/>
    </xf>
    <xf numFmtId="3" fontId="6" fillId="0" borderId="28" xfId="0" applyNumberFormat="1" applyFont="1" applyFill="1" applyBorder="1" applyAlignment="1">
      <alignment horizontal="right" vertical="top" wrapText="1"/>
    </xf>
    <xf numFmtId="0" fontId="132" fillId="0" borderId="28" xfId="66" applyNumberFormat="1" applyFont="1" applyBorder="1" applyAlignment="1">
      <alignment horizontal="left" vertical="top" wrapText="1"/>
    </xf>
    <xf numFmtId="179" fontId="131" fillId="25" borderId="10" xfId="0" applyNumberFormat="1" applyFont="1" applyFill="1" applyBorder="1" applyAlignment="1">
      <alignment horizontal="right" vertical="center" wrapText="1"/>
    </xf>
    <xf numFmtId="179" fontId="8" fillId="0" borderId="14" xfId="58" applyNumberFormat="1" applyFont="1" applyBorder="1" applyAlignment="1"/>
    <xf numFmtId="3" fontId="8" fillId="0" borderId="14" xfId="58" applyNumberFormat="1" applyFont="1" applyBorder="1" applyAlignment="1">
      <alignment horizontal="center"/>
    </xf>
    <xf numFmtId="0" fontId="10" fillId="0" borderId="0" xfId="58" applyFont="1" applyAlignment="1"/>
    <xf numFmtId="4" fontId="8" fillId="0" borderId="14" xfId="58" applyNumberFormat="1" applyFont="1" applyBorder="1" applyAlignment="1"/>
    <xf numFmtId="4" fontId="8" fillId="0" borderId="17" xfId="58" applyNumberFormat="1" applyFont="1" applyBorder="1" applyAlignment="1"/>
    <xf numFmtId="0" fontId="32" fillId="0" borderId="11" xfId="0" applyFont="1" applyFill="1" applyBorder="1" applyAlignment="1">
      <alignment horizontal="left" vertical="center" wrapText="1"/>
    </xf>
    <xf numFmtId="0" fontId="32" fillId="0" borderId="14" xfId="0" applyFont="1" applyFill="1" applyBorder="1" applyAlignment="1">
      <alignment horizontal="center" vertical="center" wrapText="1"/>
    </xf>
    <xf numFmtId="176" fontId="138" fillId="0" borderId="11" xfId="43" applyNumberFormat="1" applyFont="1" applyFill="1" applyBorder="1" applyAlignment="1">
      <alignment horizontal="right" vertical="top" wrapText="1"/>
    </xf>
    <xf numFmtId="41" fontId="131" fillId="0" borderId="12" xfId="0" applyNumberFormat="1" applyFont="1" applyBorder="1" applyAlignment="1">
      <alignment horizontal="right" vertical="center" wrapText="1"/>
    </xf>
    <xf numFmtId="41" fontId="131" fillId="0" borderId="11" xfId="43" applyNumberFormat="1" applyFont="1" applyFill="1" applyBorder="1" applyAlignment="1">
      <alignment horizontal="right" vertical="center" wrapText="1"/>
    </xf>
    <xf numFmtId="3" fontId="6" fillId="0" borderId="0" xfId="0" applyNumberFormat="1" applyFont="1" applyFill="1">
      <alignment vertical="center"/>
    </xf>
    <xf numFmtId="0" fontId="7" fillId="0" borderId="0" xfId="0" applyFont="1" applyBorder="1" applyAlignment="1">
      <alignment horizontal="left" vertical="top"/>
    </xf>
    <xf numFmtId="0" fontId="7" fillId="0" borderId="23" xfId="0" applyFont="1" applyBorder="1" applyAlignment="1">
      <alignment horizontal="left" vertical="top"/>
    </xf>
    <xf numFmtId="0" fontId="7" fillId="0" borderId="23" xfId="0" applyFont="1" applyBorder="1" applyAlignment="1">
      <alignment horizontal="left" vertical="justify"/>
    </xf>
    <xf numFmtId="0" fontId="7" fillId="0" borderId="23" xfId="0" applyFont="1" applyBorder="1" applyAlignment="1">
      <alignment horizontal="left" vertical="center"/>
    </xf>
    <xf numFmtId="179" fontId="31" fillId="0" borderId="32" xfId="58" applyNumberFormat="1" applyFont="1" applyBorder="1" applyAlignment="1">
      <alignment vertical="top"/>
    </xf>
    <xf numFmtId="0" fontId="7" fillId="0" borderId="24" xfId="0" applyFont="1" applyBorder="1" applyAlignment="1">
      <alignment vertical="top"/>
    </xf>
    <xf numFmtId="41" fontId="130" fillId="0" borderId="11" xfId="0" applyNumberFormat="1" applyFont="1" applyFill="1" applyBorder="1" applyAlignment="1">
      <alignment horizontal="right" vertical="center" wrapText="1"/>
    </xf>
    <xf numFmtId="41" fontId="130" fillId="0" borderId="14" xfId="0" applyNumberFormat="1" applyFont="1" applyFill="1" applyBorder="1" applyAlignment="1">
      <alignment horizontal="right" vertical="center" wrapText="1"/>
    </xf>
    <xf numFmtId="179" fontId="131" fillId="0" borderId="10" xfId="0" applyNumberFormat="1" applyFont="1" applyFill="1" applyBorder="1" applyAlignment="1">
      <alignment horizontal="right" vertical="center" wrapText="1"/>
    </xf>
    <xf numFmtId="41" fontId="131" fillId="0" borderId="10" xfId="66" applyNumberFormat="1" applyFont="1" applyFill="1" applyBorder="1" applyAlignment="1">
      <alignment horizontal="right" vertical="center" wrapText="1"/>
    </xf>
    <xf numFmtId="179" fontId="131" fillId="0" borderId="10" xfId="43" applyNumberFormat="1" applyFont="1" applyFill="1" applyBorder="1" applyAlignment="1">
      <alignment horizontal="right" vertical="center" wrapText="1"/>
    </xf>
    <xf numFmtId="41" fontId="130" fillId="0" borderId="17" xfId="0" applyNumberFormat="1" applyFont="1" applyFill="1" applyBorder="1" applyAlignment="1">
      <alignment horizontal="right" vertical="center" wrapText="1"/>
    </xf>
    <xf numFmtId="41" fontId="130" fillId="0" borderId="10" xfId="0" applyNumberFormat="1" applyFont="1" applyFill="1" applyBorder="1" applyAlignment="1">
      <alignment horizontal="right" vertical="center" wrapText="1"/>
    </xf>
    <xf numFmtId="181" fontId="138" fillId="0" borderId="10" xfId="43" applyNumberFormat="1" applyFont="1" applyFill="1" applyBorder="1" applyAlignment="1">
      <alignment horizontal="right" vertical="top" wrapText="1"/>
    </xf>
    <xf numFmtId="0" fontId="140" fillId="0" borderId="14" xfId="43" applyFont="1" applyFill="1" applyBorder="1" applyAlignment="1">
      <alignment horizontal="justify" vertical="top" wrapText="1"/>
    </xf>
    <xf numFmtId="178" fontId="138" fillId="0" borderId="14" xfId="68" applyNumberFormat="1" applyFont="1" applyFill="1" applyBorder="1" applyAlignment="1">
      <alignment horizontal="right" vertical="top" wrapText="1"/>
    </xf>
    <xf numFmtId="0" fontId="69" fillId="0" borderId="12" xfId="0" applyFont="1" applyBorder="1" applyAlignment="1">
      <alignment horizontal="left" vertical="top" wrapText="1"/>
    </xf>
    <xf numFmtId="0" fontId="6" fillId="0" borderId="16" xfId="58" applyFont="1" applyBorder="1" applyAlignment="1">
      <alignment horizontal="distributed" vertical="center" wrapText="1"/>
    </xf>
    <xf numFmtId="41" fontId="8" fillId="0" borderId="28" xfId="0" applyNumberFormat="1" applyFont="1" applyFill="1" applyBorder="1" applyAlignment="1">
      <alignment horizontal="right" vertical="top" wrapText="1"/>
    </xf>
    <xf numFmtId="43" fontId="6" fillId="0" borderId="28" xfId="66" applyFont="1" applyFill="1" applyBorder="1" applyAlignment="1">
      <alignment horizontal="right" vertical="top" wrapText="1"/>
    </xf>
    <xf numFmtId="43" fontId="11" fillId="0" borderId="11" xfId="68" applyNumberFormat="1" applyFont="1" applyFill="1" applyBorder="1" applyAlignment="1">
      <alignment horizontal="right" vertical="top" wrapText="1"/>
    </xf>
    <xf numFmtId="43" fontId="11" fillId="0" borderId="10" xfId="68" applyNumberFormat="1" applyFont="1" applyFill="1" applyBorder="1" applyAlignment="1">
      <alignment horizontal="right" vertical="top" wrapText="1"/>
    </xf>
    <xf numFmtId="0" fontId="7" fillId="0" borderId="16" xfId="58" applyFont="1" applyBorder="1" applyAlignment="1">
      <alignment horizontal="distributed" vertical="center" wrapText="1" indent="1"/>
    </xf>
    <xf numFmtId="0" fontId="6" fillId="0" borderId="12" xfId="58" applyFont="1" applyBorder="1" applyAlignment="1">
      <alignment horizontal="left" vertical="top" wrapText="1"/>
    </xf>
    <xf numFmtId="0" fontId="61" fillId="0" borderId="12" xfId="66" applyNumberFormat="1" applyFont="1" applyBorder="1" applyAlignment="1">
      <alignment horizontal="left" vertical="top" wrapText="1" indent="1"/>
    </xf>
    <xf numFmtId="9" fontId="132" fillId="0" borderId="14" xfId="233" applyFont="1" applyBorder="1" applyAlignment="1">
      <alignment horizontal="left" vertical="center" wrapText="1"/>
    </xf>
    <xf numFmtId="43" fontId="30" fillId="0" borderId="11" xfId="68" applyNumberFormat="1" applyFont="1" applyFill="1" applyBorder="1" applyAlignment="1">
      <alignment horizontal="right" vertical="top" wrapText="1"/>
    </xf>
    <xf numFmtId="43" fontId="30" fillId="0" borderId="10" xfId="68" applyNumberFormat="1" applyFont="1" applyFill="1" applyBorder="1" applyAlignment="1">
      <alignment horizontal="right" vertical="top" wrapText="1"/>
    </xf>
    <xf numFmtId="41" fontId="131" fillId="0" borderId="28" xfId="0" applyNumberFormat="1" applyFont="1" applyFill="1" applyBorder="1" applyAlignment="1">
      <alignment horizontal="right" vertical="top" wrapText="1"/>
    </xf>
    <xf numFmtId="41" fontId="131" fillId="0" borderId="10" xfId="0" applyNumberFormat="1" applyFont="1" applyFill="1" applyBorder="1" applyAlignment="1">
      <alignment horizontal="right" vertical="top" wrapText="1"/>
    </xf>
    <xf numFmtId="0" fontId="6" fillId="0" borderId="0" xfId="41" applyFont="1" applyFill="1" applyAlignment="1">
      <alignment vertical="center"/>
    </xf>
    <xf numFmtId="0" fontId="6" fillId="0" borderId="0" xfId="41" applyFont="1" applyFill="1" applyBorder="1" applyAlignment="1">
      <alignment vertical="center"/>
    </xf>
    <xf numFmtId="0" fontId="7" fillId="0" borderId="11" xfId="41" applyFont="1" applyFill="1" applyBorder="1" applyAlignment="1">
      <alignment horizontal="center" vertical="top" wrapText="1"/>
    </xf>
    <xf numFmtId="0" fontId="7" fillId="0" borderId="12" xfId="41" applyFont="1" applyFill="1" applyBorder="1" applyAlignment="1">
      <alignment horizontal="left" vertical="top" wrapText="1"/>
    </xf>
    <xf numFmtId="0" fontId="7" fillId="0" borderId="10" xfId="41" applyFont="1" applyFill="1" applyBorder="1" applyAlignment="1">
      <alignment vertical="top" wrapText="1"/>
    </xf>
    <xf numFmtId="0" fontId="6" fillId="0" borderId="12" xfId="41" applyFont="1" applyFill="1" applyBorder="1" applyAlignment="1">
      <alignment horizontal="left" vertical="center" wrapText="1" indent="1"/>
    </xf>
    <xf numFmtId="0" fontId="6" fillId="0" borderId="11" xfId="41" applyFont="1" applyFill="1" applyBorder="1" applyAlignment="1">
      <alignment horizontal="center" vertical="center" wrapText="1"/>
    </xf>
    <xf numFmtId="3" fontId="6" fillId="0" borderId="11" xfId="41" applyNumberFormat="1" applyFont="1" applyFill="1" applyBorder="1" applyAlignment="1">
      <alignment horizontal="right" vertical="center" wrapText="1"/>
    </xf>
    <xf numFmtId="177" fontId="6" fillId="0" borderId="11" xfId="41" applyNumberFormat="1" applyFont="1" applyFill="1" applyBorder="1" applyAlignment="1">
      <alignment horizontal="center" vertical="center" wrapText="1"/>
    </xf>
    <xf numFmtId="0" fontId="6" fillId="0" borderId="10" xfId="41" applyFont="1" applyFill="1" applyBorder="1" applyAlignment="1">
      <alignment vertical="center" wrapText="1"/>
    </xf>
    <xf numFmtId="0" fontId="6" fillId="0" borderId="13" xfId="41" applyFont="1" applyFill="1" applyBorder="1" applyAlignment="1">
      <alignment vertical="center" wrapText="1"/>
    </xf>
    <xf numFmtId="0" fontId="6" fillId="0" borderId="14" xfId="41" applyFont="1" applyFill="1" applyBorder="1" applyAlignment="1">
      <alignment vertical="center" wrapText="1"/>
    </xf>
    <xf numFmtId="177" fontId="6" fillId="0" borderId="14" xfId="41" applyNumberFormat="1" applyFont="1" applyFill="1" applyBorder="1" applyAlignment="1">
      <alignment vertical="center" wrapText="1"/>
    </xf>
    <xf numFmtId="0" fontId="6" fillId="0" borderId="17" xfId="41" applyFont="1" applyFill="1" applyBorder="1" applyAlignment="1">
      <alignment vertical="center" wrapText="1"/>
    </xf>
    <xf numFmtId="177" fontId="6" fillId="0" borderId="0" xfId="41" applyNumberFormat="1" applyFont="1" applyFill="1" applyAlignment="1">
      <alignment vertical="center"/>
    </xf>
    <xf numFmtId="0" fontId="10" fillId="0" borderId="16" xfId="0" applyFont="1" applyBorder="1" applyAlignment="1">
      <alignment horizontal="center" vertical="center"/>
    </xf>
    <xf numFmtId="179" fontId="10" fillId="0" borderId="53" xfId="0" applyNumberFormat="1" applyFont="1" applyBorder="1" applyAlignment="1">
      <alignment horizontal="center" vertical="center"/>
    </xf>
    <xf numFmtId="179" fontId="10" fillId="0" borderId="54" xfId="0" applyNumberFormat="1" applyFont="1" applyBorder="1" applyAlignment="1">
      <alignment horizontal="center" vertical="center"/>
    </xf>
    <xf numFmtId="0" fontId="132" fillId="0" borderId="12" xfId="0" applyFont="1" applyBorder="1" applyAlignment="1">
      <alignment horizontal="left" vertical="top" wrapText="1" indent="1"/>
    </xf>
    <xf numFmtId="0" fontId="134" fillId="0" borderId="24" xfId="0" applyFont="1" applyBorder="1" applyAlignment="1">
      <alignment vertical="top" wrapText="1"/>
    </xf>
    <xf numFmtId="3" fontId="8" fillId="0" borderId="11" xfId="0" applyNumberFormat="1" applyFont="1" applyFill="1" applyBorder="1">
      <alignment vertical="center"/>
    </xf>
    <xf numFmtId="3" fontId="6" fillId="0" borderId="11" xfId="0" applyNumberFormat="1" applyFont="1" applyFill="1" applyBorder="1">
      <alignment vertical="center"/>
    </xf>
    <xf numFmtId="0" fontId="6" fillId="0" borderId="11" xfId="0" applyFont="1" applyFill="1" applyBorder="1" applyAlignment="1">
      <alignment horizontal="right" vertical="top" wrapText="1"/>
    </xf>
    <xf numFmtId="0" fontId="6" fillId="0" borderId="11" xfId="0" applyFont="1" applyFill="1" applyBorder="1" applyAlignment="1">
      <alignment horizontal="justify" vertical="top" wrapText="1"/>
    </xf>
    <xf numFmtId="0" fontId="8" fillId="0" borderId="12" xfId="0" applyFont="1" applyFill="1" applyBorder="1" applyAlignment="1">
      <alignment horizontal="justify" vertical="center" wrapText="1"/>
    </xf>
    <xf numFmtId="0" fontId="7" fillId="0" borderId="13" xfId="0" applyFont="1" applyFill="1" applyBorder="1" applyAlignment="1">
      <alignment horizontal="justify" vertical="center" wrapText="1"/>
    </xf>
    <xf numFmtId="0" fontId="6" fillId="0" borderId="14" xfId="0" applyFont="1" applyFill="1" applyBorder="1" applyAlignment="1">
      <alignment horizontal="center" vertical="top" wrapText="1"/>
    </xf>
    <xf numFmtId="0" fontId="6" fillId="0" borderId="14" xfId="0" applyFont="1" applyFill="1" applyBorder="1" applyAlignment="1">
      <alignment horizontal="justify" vertical="top" wrapText="1"/>
    </xf>
    <xf numFmtId="3" fontId="6" fillId="0" borderId="14" xfId="0" applyNumberFormat="1" applyFont="1" applyFill="1" applyBorder="1">
      <alignment vertical="center"/>
    </xf>
    <xf numFmtId="0" fontId="11" fillId="0" borderId="17" xfId="0" applyFont="1" applyFill="1" applyBorder="1" applyAlignment="1">
      <alignment horizontal="justify" vertical="top" wrapText="1"/>
    </xf>
    <xf numFmtId="0" fontId="32" fillId="0" borderId="13" xfId="0" applyFont="1" applyFill="1" applyBorder="1" applyAlignment="1">
      <alignment horizontal="center" vertical="center" wrapText="1"/>
    </xf>
    <xf numFmtId="179" fontId="8" fillId="0" borderId="29" xfId="0" applyNumberFormat="1" applyFont="1" applyFill="1" applyBorder="1" applyAlignment="1">
      <alignment horizontal="right" vertical="center" wrapText="1"/>
    </xf>
    <xf numFmtId="0" fontId="6" fillId="0" borderId="17" xfId="0" applyFont="1" applyFill="1" applyBorder="1" applyAlignment="1">
      <alignment horizontal="justify" vertical="center" wrapText="1"/>
    </xf>
    <xf numFmtId="0" fontId="132" fillId="0" borderId="13" xfId="0" applyFont="1" applyBorder="1" applyAlignment="1">
      <alignment horizontal="left" vertical="top" wrapText="1" indent="1"/>
    </xf>
    <xf numFmtId="0" fontId="133" fillId="0" borderId="27" xfId="0" applyFont="1" applyBorder="1">
      <alignment vertical="center"/>
    </xf>
    <xf numFmtId="0" fontId="133" fillId="0" borderId="13" xfId="0" applyFont="1" applyBorder="1" applyAlignment="1">
      <alignment vertical="top"/>
    </xf>
    <xf numFmtId="178" fontId="8" fillId="0" borderId="0" xfId="66" applyNumberFormat="1" applyFont="1" applyBorder="1" applyAlignment="1">
      <alignment vertical="center" wrapText="1"/>
    </xf>
    <xf numFmtId="0" fontId="8" fillId="0" borderId="13" xfId="58" applyFont="1" applyBorder="1" applyAlignment="1">
      <alignment horizontal="center" vertical="center"/>
    </xf>
    <xf numFmtId="3" fontId="130" fillId="0" borderId="14" xfId="64" applyNumberFormat="1" applyFont="1" applyBorder="1" applyAlignment="1">
      <alignment vertical="center"/>
    </xf>
    <xf numFmtId="179" fontId="30" fillId="0" borderId="26" xfId="58" applyNumberFormat="1" applyFont="1" applyBorder="1" applyAlignment="1">
      <alignment vertical="center"/>
    </xf>
    <xf numFmtId="179" fontId="70" fillId="0" borderId="27" xfId="58" applyNumberFormat="1" applyFont="1" applyBorder="1" applyAlignment="1">
      <alignment vertical="center"/>
    </xf>
    <xf numFmtId="4" fontId="130" fillId="0" borderId="14" xfId="64" applyNumberFormat="1" applyFont="1" applyBorder="1" applyAlignment="1">
      <alignment vertical="center"/>
    </xf>
    <xf numFmtId="4" fontId="130" fillId="0" borderId="17" xfId="64" applyNumberFormat="1" applyFont="1" applyBorder="1" applyAlignment="1">
      <alignment vertical="center"/>
    </xf>
    <xf numFmtId="3" fontId="6" fillId="0" borderId="12" xfId="64" applyNumberFormat="1" applyFont="1" applyFill="1" applyBorder="1" applyAlignment="1">
      <alignment vertical="center"/>
    </xf>
    <xf numFmtId="3" fontId="8" fillId="0" borderId="12" xfId="64" applyNumberFormat="1" applyFont="1" applyFill="1" applyBorder="1" applyAlignment="1">
      <alignment vertical="center"/>
    </xf>
    <xf numFmtId="179" fontId="8" fillId="0" borderId="40" xfId="0" applyNumberFormat="1" applyFont="1" applyFill="1" applyBorder="1" applyAlignment="1">
      <alignment vertical="center" wrapText="1"/>
    </xf>
    <xf numFmtId="41" fontId="6" fillId="0" borderId="32" xfId="0" applyNumberFormat="1" applyFont="1" applyFill="1" applyBorder="1" applyAlignment="1">
      <alignment horizontal="right" vertical="top" wrapText="1"/>
    </xf>
    <xf numFmtId="0" fontId="6" fillId="0" borderId="32" xfId="0" applyFont="1" applyFill="1" applyBorder="1" applyAlignment="1">
      <alignment vertical="center" wrapText="1"/>
    </xf>
    <xf numFmtId="0" fontId="6" fillId="0" borderId="43" xfId="0" applyFont="1" applyFill="1" applyBorder="1" applyAlignment="1">
      <alignment vertical="center" wrapText="1"/>
    </xf>
    <xf numFmtId="0" fontId="6" fillId="0" borderId="33" xfId="0" applyFont="1" applyFill="1" applyBorder="1" applyAlignment="1">
      <alignment vertical="center" wrapText="1"/>
    </xf>
    <xf numFmtId="0" fontId="7" fillId="0" borderId="24" xfId="0" applyFont="1" applyFill="1" applyBorder="1" applyAlignment="1">
      <alignment horizontal="left" vertical="top" wrapText="1"/>
    </xf>
    <xf numFmtId="0" fontId="6" fillId="0" borderId="24" xfId="0" applyFont="1" applyFill="1" applyBorder="1" applyAlignment="1">
      <alignment vertical="center" wrapText="1"/>
    </xf>
    <xf numFmtId="0" fontId="6" fillId="0" borderId="27" xfId="0" applyFont="1" applyFill="1" applyBorder="1" applyAlignment="1">
      <alignment vertical="center" wrapText="1"/>
    </xf>
    <xf numFmtId="179" fontId="135" fillId="0" borderId="35" xfId="60" applyNumberFormat="1" applyFont="1" applyBorder="1" applyAlignment="1">
      <alignment vertical="center"/>
    </xf>
    <xf numFmtId="0" fontId="32" fillId="0" borderId="40" xfId="65" applyFont="1" applyBorder="1" applyAlignment="1">
      <alignment vertical="center"/>
    </xf>
    <xf numFmtId="0" fontId="6" fillId="0" borderId="18" xfId="65" applyFont="1" applyBorder="1" applyAlignment="1">
      <alignment horizontal="right" vertical="center"/>
    </xf>
    <xf numFmtId="0" fontId="6" fillId="0" borderId="18" xfId="65" applyFont="1" applyBorder="1" applyAlignment="1">
      <alignment horizontal="right" vertical="center" wrapText="1"/>
    </xf>
    <xf numFmtId="0" fontId="20" fillId="0" borderId="0" xfId="60" applyFont="1" applyAlignment="1">
      <alignment vertical="center"/>
    </xf>
    <xf numFmtId="0" fontId="7" fillId="0" borderId="32" xfId="65" applyFont="1" applyBorder="1" applyAlignment="1">
      <alignment horizontal="left" vertical="center"/>
    </xf>
    <xf numFmtId="3" fontId="6" fillId="0" borderId="11" xfId="65" applyNumberFormat="1" applyFont="1" applyBorder="1" applyAlignment="1">
      <alignment horizontal="right" vertical="center"/>
    </xf>
    <xf numFmtId="0" fontId="20" fillId="0" borderId="0" xfId="60" applyFont="1" applyBorder="1" applyAlignment="1">
      <alignment vertical="center"/>
    </xf>
    <xf numFmtId="0" fontId="59" fillId="0" borderId="0" xfId="60" applyFont="1" applyAlignment="1">
      <alignment vertical="center"/>
    </xf>
    <xf numFmtId="3" fontId="8" fillId="0" borderId="35" xfId="65" applyNumberFormat="1" applyFont="1" applyBorder="1" applyAlignment="1">
      <alignment horizontal="right" vertical="center"/>
    </xf>
    <xf numFmtId="178" fontId="11" fillId="0" borderId="16" xfId="66" applyNumberFormat="1" applyFont="1" applyFill="1" applyBorder="1" applyAlignment="1">
      <alignment horizontal="right" vertical="center" wrapText="1"/>
    </xf>
    <xf numFmtId="0" fontId="7" fillId="0" borderId="16" xfId="65" applyFont="1" applyBorder="1" applyAlignment="1">
      <alignment horizontal="center"/>
    </xf>
    <xf numFmtId="49" fontId="6" fillId="0" borderId="16" xfId="65" applyNumberFormat="1" applyFont="1" applyBorder="1" applyAlignment="1">
      <alignment horizontal="center" vertical="center" wrapText="1"/>
    </xf>
    <xf numFmtId="0" fontId="0" fillId="0" borderId="28" xfId="0" applyBorder="1" applyAlignment="1">
      <alignment horizontal="right" vertical="center" wrapText="1"/>
    </xf>
    <xf numFmtId="179" fontId="6" fillId="0" borderId="23" xfId="0" applyNumberFormat="1" applyFont="1" applyFill="1" applyBorder="1" applyAlignment="1">
      <alignment horizontal="right" vertical="center" wrapText="1"/>
    </xf>
    <xf numFmtId="0" fontId="16" fillId="0" borderId="0" xfId="60" applyFont="1" applyAlignment="1">
      <alignment vertical="top"/>
    </xf>
    <xf numFmtId="3" fontId="6" fillId="0" borderId="11" xfId="64" applyNumberFormat="1" applyFont="1" applyBorder="1" applyAlignment="1">
      <alignment vertical="center"/>
    </xf>
    <xf numFmtId="0" fontId="7" fillId="0" borderId="0" xfId="66" applyNumberFormat="1" applyFont="1" applyBorder="1" applyAlignment="1">
      <alignment horizontal="left" vertical="center" wrapText="1"/>
    </xf>
    <xf numFmtId="3" fontId="6" fillId="0" borderId="12" xfId="64" applyNumberFormat="1" applyFont="1" applyBorder="1" applyAlignment="1">
      <alignment vertical="center"/>
    </xf>
    <xf numFmtId="3" fontId="8" fillId="0" borderId="12" xfId="64" applyNumberFormat="1" applyFont="1" applyBorder="1" applyAlignment="1">
      <alignment vertical="center"/>
    </xf>
    <xf numFmtId="3" fontId="8" fillId="0" borderId="11" xfId="64" applyNumberFormat="1" applyFont="1" applyBorder="1" applyAlignment="1">
      <alignment vertical="center"/>
    </xf>
    <xf numFmtId="0" fontId="32" fillId="0" borderId="0" xfId="66" applyNumberFormat="1" applyFont="1" applyBorder="1" applyAlignment="1">
      <alignment horizontal="left" vertical="center" wrapText="1"/>
    </xf>
    <xf numFmtId="0" fontId="82" fillId="0" borderId="24" xfId="0" applyFont="1" applyBorder="1" applyAlignment="1">
      <alignment horizontal="left" vertical="top" wrapText="1"/>
    </xf>
    <xf numFmtId="0" fontId="82" fillId="0" borderId="24" xfId="58" applyFont="1" applyBorder="1" applyAlignment="1">
      <alignment horizontal="left" vertical="top" wrapText="1"/>
    </xf>
    <xf numFmtId="0" fontId="83" fillId="0" borderId="0" xfId="58" applyFont="1" applyAlignment="1">
      <alignment vertical="top"/>
    </xf>
    <xf numFmtId="0" fontId="70" fillId="0" borderId="24" xfId="0" applyFont="1" applyBorder="1" applyAlignment="1">
      <alignment horizontal="left" vertical="top" wrapText="1"/>
    </xf>
    <xf numFmtId="0" fontId="83" fillId="0" borderId="0" xfId="58" applyFont="1" applyAlignment="1">
      <alignment vertical="center"/>
    </xf>
    <xf numFmtId="3" fontId="8" fillId="0" borderId="21" xfId="64" applyNumberFormat="1" applyFont="1" applyFill="1" applyBorder="1" applyAlignment="1">
      <alignment vertical="top"/>
    </xf>
    <xf numFmtId="0" fontId="28" fillId="0" borderId="16" xfId="0" applyFont="1" applyBorder="1" applyAlignment="1">
      <alignment horizontal="center" vertical="center"/>
    </xf>
    <xf numFmtId="41" fontId="6" fillId="0" borderId="11" xfId="65" applyNumberFormat="1" applyFont="1" applyBorder="1" applyAlignment="1">
      <alignment horizontal="right" vertical="center" wrapText="1"/>
    </xf>
    <xf numFmtId="0" fontId="7" fillId="0" borderId="28" xfId="66" applyNumberFormat="1" applyFont="1" applyBorder="1" applyAlignment="1">
      <alignment horizontal="left" vertical="center" wrapText="1"/>
    </xf>
    <xf numFmtId="0" fontId="7" fillId="0" borderId="12" xfId="66" applyNumberFormat="1" applyFont="1" applyBorder="1" applyAlignment="1">
      <alignment horizontal="left" vertical="top" wrapText="1" indent="1"/>
    </xf>
    <xf numFmtId="3" fontId="6" fillId="0" borderId="28" xfId="0" applyNumberFormat="1" applyFont="1" applyFill="1" applyBorder="1" applyAlignment="1">
      <alignment vertical="top" wrapText="1"/>
    </xf>
    <xf numFmtId="3" fontId="6" fillId="0" borderId="10" xfId="64" applyNumberFormat="1" applyFont="1" applyBorder="1" applyAlignment="1">
      <alignment vertical="top"/>
    </xf>
    <xf numFmtId="0" fontId="74" fillId="0" borderId="0" xfId="0" applyFont="1" applyBorder="1" applyAlignment="1">
      <alignment vertical="top"/>
    </xf>
    <xf numFmtId="179" fontId="62" fillId="0" borderId="0" xfId="58" applyNumberFormat="1" applyFont="1" applyBorder="1" applyAlignment="1">
      <alignment vertical="top" wrapText="1"/>
    </xf>
    <xf numFmtId="0" fontId="32" fillId="0" borderId="21" xfId="41" applyFont="1" applyFill="1" applyBorder="1" applyAlignment="1">
      <alignment horizontal="left" vertical="top" wrapText="1"/>
    </xf>
    <xf numFmtId="0" fontId="32" fillId="0" borderId="18" xfId="41" applyFont="1" applyFill="1" applyBorder="1" applyAlignment="1">
      <alignment horizontal="center" vertical="top" wrapText="1"/>
    </xf>
    <xf numFmtId="0" fontId="32" fillId="0" borderId="12" xfId="41" applyFont="1" applyFill="1" applyBorder="1" applyAlignment="1">
      <alignment horizontal="left" vertical="top" wrapText="1"/>
    </xf>
    <xf numFmtId="0" fontId="32" fillId="0" borderId="11" xfId="41" applyFont="1" applyFill="1" applyBorder="1" applyAlignment="1">
      <alignment horizontal="center" vertical="top" wrapText="1"/>
    </xf>
    <xf numFmtId="0" fontId="32" fillId="0" borderId="21" xfId="0" applyFont="1" applyFill="1" applyBorder="1" applyAlignment="1">
      <alignment vertical="center" wrapText="1"/>
    </xf>
    <xf numFmtId="0" fontId="32" fillId="0" borderId="12" xfId="0" applyFont="1" applyFill="1" applyBorder="1" applyAlignment="1">
      <alignment horizontal="justify" vertical="center" wrapText="1"/>
    </xf>
    <xf numFmtId="0" fontId="32" fillId="0" borderId="21" xfId="0" applyFont="1" applyBorder="1" applyAlignment="1">
      <alignment horizontal="justify" vertical="center" wrapText="1"/>
    </xf>
    <xf numFmtId="0" fontId="32" fillId="0" borderId="18" xfId="0" applyFont="1" applyBorder="1" applyAlignment="1">
      <alignment vertical="center" wrapText="1"/>
    </xf>
    <xf numFmtId="0" fontId="32" fillId="0" borderId="11" xfId="0" applyFont="1" applyBorder="1" applyAlignment="1">
      <alignment horizontal="left" vertical="center" wrapText="1"/>
    </xf>
    <xf numFmtId="41" fontId="17" fillId="0" borderId="10" xfId="0" applyNumberFormat="1" applyFont="1" applyBorder="1" applyAlignment="1">
      <alignment horizontal="right" vertical="center" wrapText="1"/>
    </xf>
    <xf numFmtId="41" fontId="130" fillId="0" borderId="12" xfId="0" applyNumberFormat="1" applyFont="1" applyBorder="1" applyAlignment="1">
      <alignment horizontal="right" vertical="center" wrapText="1"/>
    </xf>
    <xf numFmtId="0" fontId="8" fillId="0" borderId="55" xfId="0" applyFont="1" applyBorder="1" applyAlignment="1">
      <alignment horizontal="left" vertical="center"/>
    </xf>
    <xf numFmtId="0" fontId="8" fillId="0" borderId="44" xfId="0" applyFont="1" applyBorder="1" applyAlignment="1">
      <alignment horizontal="left" vertical="center"/>
    </xf>
    <xf numFmtId="0" fontId="8" fillId="0" borderId="23" xfId="0" applyFont="1" applyBorder="1">
      <alignment vertical="center"/>
    </xf>
    <xf numFmtId="0" fontId="32" fillId="0" borderId="28" xfId="0" applyFont="1" applyBorder="1" applyAlignment="1">
      <alignment horizontal="left" vertical="center"/>
    </xf>
    <xf numFmtId="0" fontId="8" fillId="0" borderId="0" xfId="43" applyFont="1" applyFill="1">
      <alignment vertical="center"/>
    </xf>
    <xf numFmtId="0" fontId="8" fillId="0" borderId="0" xfId="43" applyFont="1" applyFill="1" applyAlignment="1">
      <alignment vertical="center"/>
    </xf>
    <xf numFmtId="0" fontId="8" fillId="0" borderId="12" xfId="0" applyFont="1" applyBorder="1" applyAlignment="1">
      <alignment horizontal="left" vertical="center"/>
    </xf>
    <xf numFmtId="0" fontId="8" fillId="0" borderId="12" xfId="0" applyFont="1" applyBorder="1" applyAlignment="1">
      <alignment vertical="center"/>
    </xf>
    <xf numFmtId="0" fontId="8" fillId="0" borderId="12" xfId="0" applyFont="1" applyBorder="1" applyAlignment="1">
      <alignment horizontal="left" vertical="top"/>
    </xf>
    <xf numFmtId="0" fontId="32" fillId="0" borderId="12" xfId="58" applyFont="1" applyBorder="1" applyAlignment="1">
      <alignment vertical="top" wrapText="1"/>
    </xf>
    <xf numFmtId="179" fontId="130" fillId="0" borderId="10" xfId="0" applyNumberFormat="1" applyFont="1" applyFill="1" applyBorder="1" applyAlignment="1">
      <alignment horizontal="right" vertical="center" wrapText="1"/>
    </xf>
    <xf numFmtId="179" fontId="130" fillId="25" borderId="11" xfId="0" applyNumberFormat="1" applyFont="1" applyFill="1" applyBorder="1" applyAlignment="1">
      <alignment horizontal="right" vertical="center" wrapText="1"/>
    </xf>
    <xf numFmtId="179" fontId="130" fillId="25" borderId="10" xfId="0" applyNumberFormat="1" applyFont="1" applyFill="1" applyBorder="1" applyAlignment="1">
      <alignment horizontal="right" vertical="center" wrapText="1"/>
    </xf>
    <xf numFmtId="0" fontId="32" fillId="0" borderId="21" xfId="0" applyFont="1" applyFill="1" applyBorder="1" applyAlignment="1">
      <alignment horizontal="justify" vertical="center" wrapText="1"/>
    </xf>
    <xf numFmtId="41" fontId="8" fillId="0" borderId="44" xfId="0" applyNumberFormat="1" applyFont="1" applyFill="1" applyBorder="1" applyAlignment="1">
      <alignment horizontal="right" vertical="center" wrapText="1"/>
    </xf>
    <xf numFmtId="43" fontId="8" fillId="0" borderId="29" xfId="0" applyNumberFormat="1" applyFont="1" applyFill="1" applyBorder="1" applyAlignment="1">
      <alignment horizontal="right" vertical="center" wrapText="1"/>
    </xf>
    <xf numFmtId="0" fontId="7" fillId="0" borderId="56" xfId="0" applyFont="1" applyFill="1" applyBorder="1" applyAlignment="1">
      <alignment horizontal="distributed" vertical="center" wrapText="1"/>
    </xf>
    <xf numFmtId="179" fontId="8" fillId="0" borderId="19" xfId="0" applyNumberFormat="1" applyFont="1" applyFill="1" applyBorder="1" applyAlignment="1">
      <alignment horizontal="right" vertical="top" wrapText="1"/>
    </xf>
    <xf numFmtId="41" fontId="131" fillId="0" borderId="24" xfId="0" applyNumberFormat="1" applyFont="1" applyFill="1" applyBorder="1" applyAlignment="1">
      <alignment horizontal="right" vertical="top" wrapText="1"/>
    </xf>
    <xf numFmtId="3" fontId="8" fillId="0" borderId="10" xfId="64" applyNumberFormat="1" applyFont="1" applyBorder="1" applyAlignment="1">
      <alignment vertical="top"/>
    </xf>
    <xf numFmtId="41" fontId="130" fillId="0" borderId="18" xfId="0" applyNumberFormat="1" applyFont="1" applyFill="1" applyBorder="1" applyAlignment="1">
      <alignment horizontal="right" vertical="top" wrapText="1"/>
    </xf>
    <xf numFmtId="41" fontId="131" fillId="0" borderId="11" xfId="0" applyNumberFormat="1" applyFont="1" applyFill="1" applyBorder="1" applyAlignment="1">
      <alignment horizontal="right" vertical="top" wrapText="1"/>
    </xf>
    <xf numFmtId="41" fontId="130" fillId="0" borderId="11" xfId="0" applyNumberFormat="1" applyFont="1" applyFill="1" applyBorder="1" applyAlignment="1">
      <alignment horizontal="right" vertical="top" wrapText="1"/>
    </xf>
    <xf numFmtId="3" fontId="8" fillId="0" borderId="11" xfId="0" applyNumberFormat="1" applyFont="1" applyFill="1" applyBorder="1" applyAlignment="1">
      <alignment vertical="top" wrapText="1"/>
    </xf>
    <xf numFmtId="3" fontId="6" fillId="0" borderId="11" xfId="0" applyNumberFormat="1" applyFont="1" applyFill="1" applyBorder="1" applyAlignment="1">
      <alignment vertical="top" wrapText="1"/>
    </xf>
    <xf numFmtId="0" fontId="6" fillId="0" borderId="11" xfId="0" applyFont="1" applyFill="1" applyBorder="1" applyAlignment="1">
      <alignment vertical="top" wrapText="1"/>
    </xf>
    <xf numFmtId="3" fontId="6" fillId="0" borderId="0" xfId="0" applyNumberFormat="1" applyFont="1" applyFill="1" applyBorder="1" applyAlignment="1">
      <alignment vertical="top"/>
    </xf>
    <xf numFmtId="3" fontId="8" fillId="0" borderId="13" xfId="0" applyNumberFormat="1" applyFont="1" applyFill="1" applyBorder="1" applyAlignment="1">
      <alignment horizontal="right" vertical="top" wrapText="1"/>
    </xf>
    <xf numFmtId="3" fontId="8" fillId="0" borderId="29" xfId="0" applyNumberFormat="1" applyFont="1" applyFill="1" applyBorder="1" applyAlignment="1">
      <alignment horizontal="right" vertical="top" wrapText="1"/>
    </xf>
    <xf numFmtId="0" fontId="32" fillId="0" borderId="14" xfId="0" applyFont="1" applyFill="1" applyBorder="1" applyAlignment="1">
      <alignment horizontal="center" vertical="top" wrapText="1"/>
    </xf>
    <xf numFmtId="3" fontId="8" fillId="0" borderId="14" xfId="0" applyNumberFormat="1" applyFont="1" applyFill="1" applyBorder="1" applyAlignment="1">
      <alignment horizontal="right" vertical="top" wrapText="1"/>
    </xf>
    <xf numFmtId="3" fontId="8" fillId="0" borderId="17" xfId="0" applyNumberFormat="1" applyFont="1" applyFill="1" applyBorder="1" applyAlignment="1">
      <alignment horizontal="right" vertical="top" wrapText="1"/>
    </xf>
    <xf numFmtId="179" fontId="32" fillId="0" borderId="11" xfId="60" applyNumberFormat="1" applyFont="1" applyBorder="1" applyAlignment="1">
      <alignment vertical="center"/>
    </xf>
    <xf numFmtId="178" fontId="11" fillId="0" borderId="11" xfId="66" applyNumberFormat="1" applyFont="1" applyFill="1" applyBorder="1" applyAlignment="1">
      <alignment horizontal="right" vertical="center" wrapText="1"/>
    </xf>
    <xf numFmtId="3" fontId="131" fillId="0" borderId="11" xfId="64" applyNumberFormat="1" applyFont="1" applyFill="1" applyBorder="1" applyAlignment="1">
      <alignment vertical="top"/>
    </xf>
    <xf numFmtId="0" fontId="7" fillId="0" borderId="15" xfId="58" applyFont="1" applyBorder="1" applyAlignment="1">
      <alignment horizontal="distributed" vertical="center" wrapText="1"/>
    </xf>
    <xf numFmtId="0" fontId="7" fillId="0" borderId="22" xfId="58" applyFont="1" applyBorder="1" applyAlignment="1">
      <alignment horizontal="distributed" vertical="center"/>
    </xf>
    <xf numFmtId="0" fontId="7" fillId="0" borderId="45" xfId="58" applyFont="1" applyBorder="1" applyAlignment="1">
      <alignment horizontal="distributed" vertical="center" wrapText="1"/>
    </xf>
    <xf numFmtId="178" fontId="17" fillId="0" borderId="24" xfId="66" applyNumberFormat="1" applyFont="1" applyBorder="1" applyAlignment="1">
      <alignment horizontal="right" vertical="center" wrapText="1"/>
    </xf>
    <xf numFmtId="0" fontId="6" fillId="0" borderId="24" xfId="0" applyFont="1" applyBorder="1" applyAlignment="1">
      <alignment vertical="center" wrapText="1"/>
    </xf>
    <xf numFmtId="178" fontId="17" fillId="0" borderId="11" xfId="66" applyNumberFormat="1" applyFont="1" applyBorder="1" applyAlignment="1">
      <alignment horizontal="right" vertical="center" wrapText="1"/>
    </xf>
    <xf numFmtId="178" fontId="23" fillId="0" borderId="11" xfId="66" applyNumberFormat="1" applyFont="1" applyBorder="1" applyAlignment="1">
      <alignment horizontal="right" vertical="center" wrapText="1"/>
    </xf>
    <xf numFmtId="178" fontId="131" fillId="0" borderId="11" xfId="66" applyNumberFormat="1" applyFont="1" applyBorder="1" applyAlignment="1">
      <alignment horizontal="right" vertical="center" wrapText="1"/>
    </xf>
    <xf numFmtId="0" fontId="7" fillId="0" borderId="30" xfId="0" applyFont="1" applyBorder="1" applyAlignment="1">
      <alignment horizontal="distributed" vertical="center" wrapText="1" indent="1"/>
    </xf>
    <xf numFmtId="41" fontId="8" fillId="0" borderId="11" xfId="0" applyNumberFormat="1" applyFont="1" applyBorder="1" applyAlignment="1">
      <alignment horizontal="right" vertical="top" wrapText="1"/>
    </xf>
    <xf numFmtId="41" fontId="131" fillId="0" borderId="12" xfId="0" applyNumberFormat="1" applyFont="1" applyBorder="1" applyAlignment="1">
      <alignment horizontal="right" vertical="top" wrapText="1"/>
    </xf>
    <xf numFmtId="41" fontId="6" fillId="0" borderId="11" xfId="0" applyNumberFormat="1" applyFont="1" applyBorder="1" applyAlignment="1">
      <alignment horizontal="right" vertical="top" wrapText="1"/>
    </xf>
    <xf numFmtId="178" fontId="23" fillId="0" borderId="11" xfId="66" applyNumberFormat="1" applyFont="1" applyBorder="1" applyAlignment="1">
      <alignment horizontal="right" vertical="top" wrapText="1"/>
    </xf>
    <xf numFmtId="178" fontId="17" fillId="0" borderId="11" xfId="66" applyNumberFormat="1" applyFont="1" applyBorder="1" applyAlignment="1">
      <alignment horizontal="right" vertical="top" wrapText="1"/>
    </xf>
    <xf numFmtId="0" fontId="7" fillId="0" borderId="11" xfId="0" applyFont="1" applyBorder="1" applyAlignment="1">
      <alignment horizontal="left" vertical="top" wrapText="1"/>
    </xf>
    <xf numFmtId="178" fontId="6" fillId="0" borderId="11" xfId="66" applyNumberFormat="1" applyFont="1" applyBorder="1" applyAlignment="1">
      <alignment horizontal="right" vertical="top" wrapText="1"/>
    </xf>
    <xf numFmtId="0" fontId="32" fillId="0" borderId="11" xfId="0" applyFont="1" applyBorder="1" applyAlignment="1">
      <alignment vertical="top" wrapText="1"/>
    </xf>
    <xf numFmtId="178" fontId="6" fillId="0" borderId="24" xfId="66" applyNumberFormat="1" applyFont="1" applyBorder="1" applyAlignment="1">
      <alignment horizontal="right" vertical="top" wrapText="1"/>
    </xf>
    <xf numFmtId="178" fontId="17" fillId="0" borderId="24" xfId="66" applyNumberFormat="1" applyFont="1" applyBorder="1" applyAlignment="1">
      <alignment horizontal="right" vertical="top" wrapText="1"/>
    </xf>
    <xf numFmtId="0" fontId="32" fillId="0" borderId="14" xfId="0" applyFont="1" applyBorder="1" applyAlignment="1">
      <alignment horizontal="center" vertical="center" wrapText="1"/>
    </xf>
    <xf numFmtId="0" fontId="8" fillId="0" borderId="27" xfId="0" applyFont="1" applyBorder="1" applyAlignment="1">
      <alignment vertical="center" wrapText="1"/>
    </xf>
    <xf numFmtId="0" fontId="32" fillId="0" borderId="0" xfId="0" applyFont="1" applyBorder="1" applyAlignment="1">
      <alignment vertical="top"/>
    </xf>
    <xf numFmtId="0" fontId="7" fillId="0" borderId="0" xfId="0" applyFont="1" applyBorder="1" applyAlignment="1">
      <alignment vertical="top"/>
    </xf>
    <xf numFmtId="0" fontId="7" fillId="0" borderId="50" xfId="0" applyFont="1" applyFill="1" applyBorder="1" applyAlignment="1">
      <alignment horizontal="distributed" vertical="center"/>
    </xf>
    <xf numFmtId="0" fontId="32" fillId="0" borderId="0" xfId="0" applyFont="1" applyBorder="1">
      <alignment vertical="center"/>
    </xf>
    <xf numFmtId="178" fontId="6" fillId="0" borderId="11" xfId="68" applyNumberFormat="1" applyFont="1" applyFill="1" applyBorder="1" applyAlignment="1">
      <alignment horizontal="right" vertical="top" wrapText="1"/>
    </xf>
    <xf numFmtId="3" fontId="8" fillId="0" borderId="32" xfId="65" applyNumberFormat="1" applyFont="1" applyBorder="1" applyAlignment="1">
      <alignment horizontal="right" vertical="center" wrapText="1"/>
    </xf>
    <xf numFmtId="0" fontId="32" fillId="0" borderId="12" xfId="0" applyFont="1" applyFill="1" applyBorder="1" applyAlignment="1">
      <alignment horizontal="justify" vertical="top" wrapText="1"/>
    </xf>
    <xf numFmtId="0" fontId="134" fillId="0" borderId="0" xfId="0" applyFont="1" applyFill="1" applyAlignment="1">
      <alignment vertical="top" wrapText="1"/>
    </xf>
    <xf numFmtId="3" fontId="131" fillId="0" borderId="11" xfId="64" applyNumberFormat="1" applyFont="1" applyBorder="1" applyAlignment="1">
      <alignment horizontal="center" vertical="top"/>
    </xf>
    <xf numFmtId="0" fontId="86" fillId="0" borderId="0" xfId="62" applyFont="1" applyAlignment="1">
      <alignment horizontal="distributed" vertical="center"/>
    </xf>
    <xf numFmtId="0" fontId="21" fillId="0" borderId="0" xfId="0" applyFont="1" applyAlignment="1">
      <alignment vertical="center"/>
    </xf>
    <xf numFmtId="0" fontId="29" fillId="0" borderId="0" xfId="58" applyFont="1" applyAlignment="1">
      <alignment vertical="center"/>
    </xf>
    <xf numFmtId="0" fontId="29" fillId="0" borderId="0" xfId="58" applyFont="1" applyBorder="1" applyAlignment="1">
      <alignment vertical="center"/>
    </xf>
    <xf numFmtId="0" fontId="66" fillId="0" borderId="10" xfId="0" applyFont="1" applyFill="1" applyBorder="1" applyAlignment="1">
      <alignment horizontal="justify" vertical="top" wrapText="1"/>
    </xf>
    <xf numFmtId="0" fontId="8" fillId="0" borderId="12" xfId="0" applyFont="1" applyFill="1" applyBorder="1" applyAlignment="1">
      <alignment vertical="top" wrapText="1"/>
    </xf>
    <xf numFmtId="0" fontId="32" fillId="0" borderId="12" xfId="0" applyFont="1" applyBorder="1" applyAlignment="1">
      <alignment horizontal="justify" vertical="center" wrapText="1"/>
    </xf>
    <xf numFmtId="180" fontId="8" fillId="0" borderId="11" xfId="0" applyNumberFormat="1" applyFont="1" applyBorder="1" applyAlignment="1">
      <alignment horizontal="right" vertical="center" wrapText="1"/>
    </xf>
    <xf numFmtId="0" fontId="9" fillId="0" borderId="0" xfId="60" applyFont="1" applyBorder="1" applyAlignment="1">
      <alignment horizontal="left" wrapText="1"/>
    </xf>
    <xf numFmtId="3" fontId="130" fillId="0" borderId="18" xfId="64" applyNumberFormat="1" applyFont="1" applyFill="1" applyBorder="1" applyAlignment="1">
      <alignment vertical="center"/>
    </xf>
    <xf numFmtId="0" fontId="7" fillId="0" borderId="57" xfId="0" applyFont="1" applyFill="1" applyBorder="1" applyAlignment="1">
      <alignment horizontal="distributed" vertical="center" wrapText="1" indent="1"/>
    </xf>
    <xf numFmtId="0" fontId="32" fillId="0" borderId="44" xfId="0" applyFont="1" applyFill="1" applyBorder="1" applyAlignment="1">
      <alignment horizontal="left" vertical="center"/>
    </xf>
    <xf numFmtId="0" fontId="32" fillId="0" borderId="28" xfId="0" applyFont="1" applyFill="1" applyBorder="1" applyAlignment="1">
      <alignment horizontal="left" vertical="center" wrapText="1"/>
    </xf>
    <xf numFmtId="0" fontId="7" fillId="0" borderId="28" xfId="0" applyFont="1" applyFill="1" applyBorder="1" applyAlignment="1">
      <alignment horizontal="left" vertical="center" wrapText="1"/>
    </xf>
    <xf numFmtId="0" fontId="61" fillId="0" borderId="13" xfId="66" applyNumberFormat="1" applyFont="1" applyBorder="1" applyAlignment="1">
      <alignment horizontal="left" vertical="top" wrapText="1" indent="1"/>
    </xf>
    <xf numFmtId="41" fontId="130" fillId="0" borderId="21" xfId="0" applyNumberFormat="1" applyFont="1" applyFill="1" applyBorder="1" applyAlignment="1">
      <alignment horizontal="right" vertical="center" wrapText="1"/>
    </xf>
    <xf numFmtId="41" fontId="8" fillId="0" borderId="12" xfId="0" applyNumberFormat="1" applyFont="1" applyFill="1" applyBorder="1" applyAlignment="1">
      <alignment horizontal="right" vertical="center" wrapText="1"/>
    </xf>
    <xf numFmtId="41" fontId="6" fillId="0" borderId="12" xfId="0" applyNumberFormat="1" applyFont="1" applyFill="1" applyBorder="1" applyAlignment="1">
      <alignment horizontal="right" vertical="center" wrapText="1"/>
    </xf>
    <xf numFmtId="41" fontId="130" fillId="0" borderId="12" xfId="0" applyNumberFormat="1" applyFont="1" applyFill="1" applyBorder="1" applyAlignment="1">
      <alignment horizontal="right" vertical="center" wrapText="1"/>
    </xf>
    <xf numFmtId="41" fontId="131" fillId="0" borderId="12" xfId="0" applyNumberFormat="1" applyFont="1" applyFill="1" applyBorder="1" applyAlignment="1">
      <alignment horizontal="right" vertical="center" wrapText="1"/>
    </xf>
    <xf numFmtId="179" fontId="8" fillId="0" borderId="12" xfId="0" applyNumberFormat="1" applyFont="1" applyFill="1" applyBorder="1" applyAlignment="1">
      <alignment horizontal="right" vertical="center" wrapText="1"/>
    </xf>
    <xf numFmtId="179" fontId="6" fillId="0" borderId="12" xfId="0" applyNumberFormat="1" applyFont="1" applyFill="1" applyBorder="1" applyAlignment="1">
      <alignment horizontal="right" vertical="center" wrapText="1"/>
    </xf>
    <xf numFmtId="0" fontId="8" fillId="0" borderId="11" xfId="0" applyFont="1" applyFill="1" applyBorder="1" applyAlignment="1">
      <alignment horizontal="right" vertical="center" wrapText="1"/>
    </xf>
    <xf numFmtId="41" fontId="131" fillId="0" borderId="12" xfId="0" applyNumberFormat="1" applyFont="1" applyFill="1" applyBorder="1" applyAlignment="1">
      <alignment horizontal="right" vertical="top" wrapText="1"/>
    </xf>
    <xf numFmtId="0" fontId="7" fillId="0" borderId="0" xfId="0" applyFont="1" applyFill="1" applyBorder="1" applyAlignment="1">
      <alignment vertical="top"/>
    </xf>
    <xf numFmtId="41" fontId="23" fillId="0" borderId="11" xfId="0" applyNumberFormat="1" applyFont="1" applyFill="1" applyBorder="1" applyAlignment="1">
      <alignment horizontal="right" vertical="top" wrapText="1"/>
    </xf>
    <xf numFmtId="178" fontId="23" fillId="0" borderId="11" xfId="66" applyNumberFormat="1" applyFont="1" applyFill="1" applyBorder="1" applyAlignment="1">
      <alignment horizontal="right" vertical="top" wrapText="1"/>
    </xf>
    <xf numFmtId="179" fontId="8" fillId="0" borderId="18" xfId="0" applyNumberFormat="1" applyFont="1" applyFill="1" applyBorder="1" applyAlignment="1">
      <alignment horizontal="right" vertical="top" wrapText="1"/>
    </xf>
    <xf numFmtId="179" fontId="8" fillId="0" borderId="11" xfId="0" applyNumberFormat="1" applyFont="1" applyFill="1" applyBorder="1" applyAlignment="1">
      <alignment horizontal="right" vertical="top" wrapText="1"/>
    </xf>
    <xf numFmtId="0" fontId="7" fillId="0" borderId="28" xfId="0" applyFont="1" applyBorder="1" applyAlignment="1">
      <alignment horizontal="left" vertical="center" wrapText="1"/>
    </xf>
    <xf numFmtId="3" fontId="8" fillId="0" borderId="23" xfId="64" applyNumberFormat="1" applyFont="1" applyBorder="1" applyAlignment="1">
      <alignment vertical="top"/>
    </xf>
    <xf numFmtId="3" fontId="6" fillId="0" borderId="23" xfId="64" applyNumberFormat="1" applyFont="1" applyBorder="1" applyAlignment="1">
      <alignment vertical="top"/>
    </xf>
    <xf numFmtId="41" fontId="8" fillId="0" borderId="18" xfId="0" applyNumberFormat="1" applyFont="1" applyFill="1" applyBorder="1" applyAlignment="1">
      <alignment horizontal="right" vertical="center" wrapText="1"/>
    </xf>
    <xf numFmtId="0" fontId="23" fillId="0" borderId="11" xfId="0" applyFont="1" applyFill="1" applyBorder="1" applyAlignment="1">
      <alignment horizontal="right" vertical="top" wrapText="1"/>
    </xf>
    <xf numFmtId="179" fontId="23" fillId="0" borderId="11" xfId="0" applyNumberFormat="1" applyFont="1" applyFill="1" applyBorder="1" applyAlignment="1">
      <alignment horizontal="right" vertical="top" wrapText="1"/>
    </xf>
    <xf numFmtId="0" fontId="66" fillId="0" borderId="10" xfId="0" applyFont="1" applyBorder="1" applyAlignment="1">
      <alignment vertical="top" wrapText="1"/>
    </xf>
    <xf numFmtId="3" fontId="6" fillId="0" borderId="11" xfId="43" applyNumberFormat="1" applyFont="1" applyFill="1" applyBorder="1" applyAlignment="1">
      <alignment horizontal="right" vertical="top" wrapText="1"/>
    </xf>
    <xf numFmtId="3" fontId="6" fillId="0" borderId="0" xfId="43" applyNumberFormat="1" applyFont="1" applyFill="1" applyBorder="1" applyAlignment="1">
      <alignment vertical="top"/>
    </xf>
    <xf numFmtId="0" fontId="131" fillId="0" borderId="0" xfId="0" applyFont="1" applyFill="1">
      <alignment vertical="center"/>
    </xf>
    <xf numFmtId="179" fontId="6" fillId="0" borderId="11" xfId="0" applyNumberFormat="1" applyFont="1" applyFill="1" applyBorder="1" applyAlignment="1">
      <alignment vertical="top" wrapText="1"/>
    </xf>
    <xf numFmtId="0" fontId="131" fillId="0" borderId="24" xfId="0" applyFont="1" applyBorder="1" applyAlignment="1">
      <alignment vertical="top" wrapText="1"/>
    </xf>
    <xf numFmtId="0" fontId="29" fillId="0" borderId="0" xfId="58" applyFont="1" applyAlignment="1">
      <alignment vertical="top" wrapText="1"/>
    </xf>
    <xf numFmtId="0" fontId="89" fillId="0" borderId="0" xfId="58" applyFont="1" applyAlignment="1">
      <alignment vertical="top"/>
    </xf>
    <xf numFmtId="49" fontId="27" fillId="0" borderId="11" xfId="58" applyNumberFormat="1" applyFont="1" applyFill="1" applyBorder="1" applyAlignment="1">
      <alignment vertical="top" wrapText="1"/>
    </xf>
    <xf numFmtId="179" fontId="6" fillId="0" borderId="11" xfId="58" applyNumberFormat="1" applyFont="1" applyFill="1" applyBorder="1" applyAlignment="1">
      <alignment vertical="top"/>
    </xf>
    <xf numFmtId="4" fontId="131" fillId="0" borderId="11" xfId="64" applyNumberFormat="1" applyFont="1" applyFill="1" applyBorder="1" applyAlignment="1">
      <alignment vertical="top"/>
    </xf>
    <xf numFmtId="4" fontId="131" fillId="0" borderId="10" xfId="64" applyNumberFormat="1" applyFont="1" applyFill="1" applyBorder="1" applyAlignment="1">
      <alignment vertical="top"/>
    </xf>
    <xf numFmtId="3" fontId="130" fillId="0" borderId="10" xfId="64" applyNumberFormat="1" applyFont="1" applyFill="1" applyBorder="1" applyAlignment="1">
      <alignment vertical="center"/>
    </xf>
    <xf numFmtId="3" fontId="6" fillId="0" borderId="10" xfId="64" applyNumberFormat="1" applyFont="1" applyFill="1" applyBorder="1" applyAlignment="1">
      <alignment vertical="center"/>
    </xf>
    <xf numFmtId="41" fontId="130" fillId="0" borderId="10" xfId="64" applyNumberFormat="1" applyFont="1" applyFill="1" applyBorder="1" applyAlignment="1">
      <alignment vertical="center"/>
    </xf>
    <xf numFmtId="3" fontId="131" fillId="0" borderId="10" xfId="64" applyNumberFormat="1" applyFont="1" applyFill="1" applyBorder="1" applyAlignment="1">
      <alignment vertical="center"/>
    </xf>
    <xf numFmtId="3" fontId="131" fillId="0" borderId="17" xfId="64" applyNumberFormat="1" applyFont="1" applyFill="1" applyBorder="1" applyAlignment="1">
      <alignment vertical="center"/>
    </xf>
    <xf numFmtId="3" fontId="131" fillId="0" borderId="27" xfId="64" applyNumberFormat="1" applyFont="1" applyFill="1" applyBorder="1" applyAlignment="1">
      <alignment vertical="center"/>
    </xf>
    <xf numFmtId="3" fontId="8" fillId="0" borderId="10" xfId="64" applyNumberFormat="1" applyFont="1" applyFill="1" applyBorder="1" applyAlignment="1">
      <alignment vertical="center"/>
    </xf>
    <xf numFmtId="0" fontId="6" fillId="0" borderId="10" xfId="0" applyFont="1" applyFill="1" applyBorder="1">
      <alignment vertical="center"/>
    </xf>
    <xf numFmtId="41" fontId="131" fillId="0" borderId="10" xfId="64" applyNumberFormat="1" applyFont="1" applyFill="1" applyBorder="1" applyAlignment="1">
      <alignment vertical="center"/>
    </xf>
    <xf numFmtId="0" fontId="141" fillId="0" borderId="0" xfId="58" applyFont="1" applyFill="1" applyAlignment="1">
      <alignment vertical="top"/>
    </xf>
    <xf numFmtId="0" fontId="9" fillId="0" borderId="0" xfId="58" applyFont="1" applyFill="1" applyAlignment="1">
      <alignment vertical="top"/>
    </xf>
    <xf numFmtId="179" fontId="6" fillId="0" borderId="11" xfId="58" applyNumberFormat="1" applyFont="1" applyFill="1" applyBorder="1" applyAlignment="1">
      <alignment horizontal="center" vertical="top"/>
    </xf>
    <xf numFmtId="0" fontId="32" fillId="0" borderId="0" xfId="0" applyFont="1" applyFill="1" applyBorder="1">
      <alignment vertical="center"/>
    </xf>
    <xf numFmtId="41" fontId="130" fillId="0" borderId="12" xfId="0" applyNumberFormat="1" applyFont="1" applyFill="1" applyBorder="1" applyAlignment="1">
      <alignment horizontal="right" vertical="top" wrapText="1"/>
    </xf>
    <xf numFmtId="178" fontId="17" fillId="0" borderId="13" xfId="66" applyNumberFormat="1" applyFont="1" applyBorder="1" applyAlignment="1">
      <alignment horizontal="right" vertical="center" wrapText="1"/>
    </xf>
    <xf numFmtId="178" fontId="17" fillId="0" borderId="14" xfId="66" applyNumberFormat="1" applyFont="1" applyBorder="1" applyAlignment="1">
      <alignment horizontal="right" vertical="center" wrapText="1"/>
    </xf>
    <xf numFmtId="178" fontId="6" fillId="0" borderId="11" xfId="66" applyNumberFormat="1" applyFont="1" applyBorder="1" applyAlignment="1">
      <alignment horizontal="right" vertical="center" wrapText="1"/>
    </xf>
    <xf numFmtId="3" fontId="6" fillId="0" borderId="11" xfId="64" applyNumberFormat="1" applyFont="1" applyFill="1" applyBorder="1" applyAlignment="1">
      <alignment vertical="center"/>
    </xf>
    <xf numFmtId="41" fontId="130" fillId="0" borderId="11" xfId="64" applyNumberFormat="1" applyFont="1" applyFill="1" applyBorder="1" applyAlignment="1">
      <alignment vertical="center"/>
    </xf>
    <xf numFmtId="3" fontId="131" fillId="0" borderId="11" xfId="64" applyNumberFormat="1" applyFont="1" applyFill="1" applyBorder="1" applyAlignment="1">
      <alignment vertical="center"/>
    </xf>
    <xf numFmtId="3" fontId="131" fillId="0" borderId="14" xfId="64" applyNumberFormat="1" applyFont="1" applyFill="1" applyBorder="1" applyAlignment="1">
      <alignment vertical="center"/>
    </xf>
    <xf numFmtId="0" fontId="6" fillId="0" borderId="11" xfId="0" applyFont="1" applyFill="1" applyBorder="1">
      <alignment vertical="center"/>
    </xf>
    <xf numFmtId="0" fontId="31" fillId="0" borderId="10" xfId="0" applyFont="1" applyFill="1" applyBorder="1" applyAlignment="1">
      <alignment vertical="top" wrapText="1"/>
    </xf>
    <xf numFmtId="0" fontId="138" fillId="0" borderId="10" xfId="0" applyFont="1" applyFill="1" applyBorder="1" applyAlignment="1">
      <alignment vertical="top" wrapText="1"/>
    </xf>
    <xf numFmtId="0" fontId="11" fillId="0" borderId="10" xfId="0" applyFont="1" applyFill="1" applyBorder="1" applyAlignment="1">
      <alignment vertical="top" wrapText="1"/>
    </xf>
    <xf numFmtId="0" fontId="142" fillId="0" borderId="10" xfId="0" applyFont="1" applyFill="1" applyBorder="1" applyAlignment="1">
      <alignment vertical="top" wrapText="1"/>
    </xf>
    <xf numFmtId="0" fontId="7" fillId="0" borderId="58" xfId="0" applyFont="1" applyFill="1" applyBorder="1" applyAlignment="1">
      <alignment horizontal="distributed" vertical="center" wrapText="1" indent="1"/>
    </xf>
    <xf numFmtId="3" fontId="6" fillId="0" borderId="11" xfId="65" applyNumberFormat="1" applyFont="1" applyFill="1" applyBorder="1" applyAlignment="1">
      <alignment horizontal="right" vertical="center"/>
    </xf>
    <xf numFmtId="41" fontId="6" fillId="0" borderId="11" xfId="65" applyNumberFormat="1" applyFont="1" applyFill="1" applyBorder="1" applyAlignment="1">
      <alignment horizontal="right" vertical="center" wrapText="1"/>
    </xf>
    <xf numFmtId="0" fontId="132" fillId="0" borderId="28" xfId="66" applyNumberFormat="1" applyFont="1" applyFill="1" applyBorder="1" applyAlignment="1">
      <alignment horizontal="left" vertical="center" wrapText="1"/>
    </xf>
    <xf numFmtId="0" fontId="131" fillId="25" borderId="10" xfId="0" applyFont="1" applyFill="1" applyBorder="1" applyAlignment="1">
      <alignment vertical="top" wrapText="1"/>
    </xf>
    <xf numFmtId="3" fontId="6" fillId="0" borderId="13" xfId="64" applyNumberFormat="1" applyFont="1" applyFill="1" applyBorder="1" applyAlignment="1">
      <alignment vertical="top"/>
    </xf>
    <xf numFmtId="3" fontId="6" fillId="0" borderId="29" xfId="64" applyNumberFormat="1" applyFont="1" applyFill="1" applyBorder="1" applyAlignment="1">
      <alignment vertical="top"/>
    </xf>
    <xf numFmtId="0" fontId="132" fillId="0" borderId="14" xfId="66" applyNumberFormat="1" applyFont="1" applyBorder="1" applyAlignment="1">
      <alignment horizontal="left" vertical="top" wrapText="1"/>
    </xf>
    <xf numFmtId="3" fontId="6" fillId="0" borderId="14" xfId="64" applyNumberFormat="1" applyFont="1" applyBorder="1" applyAlignment="1">
      <alignment vertical="top"/>
    </xf>
    <xf numFmtId="41" fontId="131" fillId="0" borderId="14" xfId="0" applyNumberFormat="1" applyFont="1" applyFill="1" applyBorder="1" applyAlignment="1">
      <alignment horizontal="right" vertical="top" wrapText="1"/>
    </xf>
    <xf numFmtId="3" fontId="64" fillId="0" borderId="29" xfId="0" applyNumberFormat="1" applyFont="1" applyFill="1" applyBorder="1" applyAlignment="1">
      <alignment vertical="top" wrapText="1"/>
    </xf>
    <xf numFmtId="3" fontId="131" fillId="0" borderId="17" xfId="64" applyNumberFormat="1" applyFont="1" applyBorder="1" applyAlignment="1">
      <alignment vertical="top"/>
    </xf>
    <xf numFmtId="0" fontId="6" fillId="0" borderId="0" xfId="0" applyFont="1" applyFill="1" applyAlignment="1">
      <alignment vertical="center" wrapText="1"/>
    </xf>
    <xf numFmtId="0" fontId="61" fillId="0" borderId="12" xfId="0" applyFont="1" applyBorder="1" applyAlignment="1">
      <alignment horizontal="left" vertical="top" wrapText="1" indent="1"/>
    </xf>
    <xf numFmtId="0" fontId="6" fillId="0" borderId="10" xfId="0" applyFont="1" applyBorder="1" applyAlignment="1">
      <alignment horizontal="left" vertical="center" wrapText="1"/>
    </xf>
    <xf numFmtId="0" fontId="134" fillId="0" borderId="24" xfId="0" applyFont="1" applyFill="1" applyBorder="1" applyAlignment="1">
      <alignment vertical="top" wrapText="1"/>
    </xf>
    <xf numFmtId="0" fontId="132" fillId="0" borderId="12" xfId="0" applyFont="1" applyFill="1" applyBorder="1" applyAlignment="1">
      <alignment horizontal="left" vertical="top" wrapText="1" indent="1"/>
    </xf>
    <xf numFmtId="0" fontId="6" fillId="0" borderId="0" xfId="0" applyFont="1" applyFill="1" applyAlignment="1">
      <alignment horizontal="left" vertical="top" wrapText="1"/>
    </xf>
    <xf numFmtId="0" fontId="0" fillId="0" borderId="0" xfId="0" applyFill="1" applyAlignment="1">
      <alignment vertical="top" wrapText="1"/>
    </xf>
    <xf numFmtId="0" fontId="61" fillId="25" borderId="19" xfId="0" applyFont="1" applyFill="1" applyBorder="1" applyAlignment="1">
      <alignment vertical="center" wrapText="1"/>
    </xf>
    <xf numFmtId="0" fontId="132" fillId="0" borderId="11" xfId="66" applyNumberFormat="1" applyFont="1" applyFill="1" applyBorder="1" applyAlignment="1">
      <alignment horizontal="left" vertical="top" wrapText="1"/>
    </xf>
    <xf numFmtId="0" fontId="7" fillId="0" borderId="29" xfId="66" applyNumberFormat="1" applyFont="1" applyFill="1" applyBorder="1" applyAlignment="1">
      <alignment horizontal="left" vertical="center" wrapText="1"/>
    </xf>
    <xf numFmtId="0" fontId="93" fillId="0" borderId="0" xfId="0" applyFont="1" applyFill="1">
      <alignment vertical="center"/>
    </xf>
    <xf numFmtId="184" fontId="143" fillId="0" borderId="18" xfId="43" applyNumberFormat="1" applyFont="1" applyFill="1" applyBorder="1" applyAlignment="1">
      <alignment horizontal="right" vertical="center" wrapText="1"/>
    </xf>
    <xf numFmtId="0" fontId="95" fillId="0" borderId="18" xfId="43" applyFont="1" applyFill="1" applyBorder="1" applyAlignment="1">
      <alignment horizontal="justify" vertical="center" wrapText="1"/>
    </xf>
    <xf numFmtId="179" fontId="143" fillId="0" borderId="18" xfId="43" applyNumberFormat="1" applyFont="1" applyFill="1" applyBorder="1" applyAlignment="1">
      <alignment horizontal="right" vertical="center" wrapText="1"/>
    </xf>
    <xf numFmtId="181" fontId="143" fillId="0" borderId="18" xfId="43" applyNumberFormat="1" applyFont="1" applyFill="1" applyBorder="1" applyAlignment="1">
      <alignment horizontal="right" vertical="center" wrapText="1"/>
    </xf>
    <xf numFmtId="3" fontId="96" fillId="0" borderId="18" xfId="43" applyNumberFormat="1" applyFont="1" applyFill="1" applyBorder="1" applyAlignment="1">
      <alignment horizontal="right" vertical="center" wrapText="1"/>
    </xf>
    <xf numFmtId="181" fontId="96" fillId="0" borderId="19" xfId="43" applyNumberFormat="1" applyFont="1" applyFill="1" applyBorder="1" applyAlignment="1">
      <alignment horizontal="right" vertical="center" wrapText="1"/>
    </xf>
    <xf numFmtId="181" fontId="96" fillId="0" borderId="11" xfId="43" applyNumberFormat="1" applyFont="1" applyFill="1" applyBorder="1" applyAlignment="1">
      <alignment horizontal="right" vertical="center" wrapText="1"/>
    </xf>
    <xf numFmtId="0" fontId="95" fillId="0" borderId="11" xfId="43" applyFont="1" applyFill="1" applyBorder="1" applyAlignment="1">
      <alignment horizontal="justify" vertical="center" wrapText="1"/>
    </xf>
    <xf numFmtId="180" fontId="96" fillId="0" borderId="11" xfId="43" applyNumberFormat="1" applyFont="1" applyFill="1" applyBorder="1" applyAlignment="1">
      <alignment horizontal="right" vertical="center" wrapText="1"/>
    </xf>
    <xf numFmtId="184" fontId="143" fillId="0" borderId="11" xfId="43" applyNumberFormat="1" applyFont="1" applyFill="1" applyBorder="1" applyAlignment="1">
      <alignment horizontal="right" vertical="center" wrapText="1"/>
    </xf>
    <xf numFmtId="179" fontId="96" fillId="0" borderId="11" xfId="43" applyNumberFormat="1" applyFont="1" applyFill="1" applyBorder="1" applyAlignment="1">
      <alignment horizontal="right" vertical="center" wrapText="1"/>
    </xf>
    <xf numFmtId="181" fontId="143" fillId="0" borderId="11" xfId="43" applyNumberFormat="1" applyFont="1" applyFill="1" applyBorder="1" applyAlignment="1">
      <alignment horizontal="right" vertical="center" wrapText="1"/>
    </xf>
    <xf numFmtId="3" fontId="96" fillId="0" borderId="11" xfId="43" applyNumberFormat="1" applyFont="1" applyFill="1" applyBorder="1" applyAlignment="1">
      <alignment horizontal="right" vertical="center" wrapText="1"/>
    </xf>
    <xf numFmtId="181" fontId="96" fillId="0" borderId="10" xfId="43" applyNumberFormat="1" applyFont="1" applyFill="1" applyBorder="1" applyAlignment="1">
      <alignment horizontal="right" vertical="center" wrapText="1"/>
    </xf>
    <xf numFmtId="0" fontId="98" fillId="0" borderId="11" xfId="43" applyFont="1" applyFill="1" applyBorder="1" applyAlignment="1">
      <alignment horizontal="justify" vertical="center" wrapText="1"/>
    </xf>
    <xf numFmtId="184" fontId="144" fillId="0" borderId="11" xfId="43" applyNumberFormat="1" applyFont="1" applyFill="1" applyBorder="1" applyAlignment="1">
      <alignment horizontal="right" vertical="center" wrapText="1"/>
    </xf>
    <xf numFmtId="181" fontId="144" fillId="0" borderId="11" xfId="43" applyNumberFormat="1" applyFont="1" applyFill="1" applyBorder="1" applyAlignment="1">
      <alignment horizontal="right" vertical="center" wrapText="1"/>
    </xf>
    <xf numFmtId="3" fontId="97" fillId="0" borderId="11" xfId="43" applyNumberFormat="1" applyFont="1" applyFill="1" applyBorder="1" applyAlignment="1">
      <alignment horizontal="right" vertical="center" wrapText="1"/>
    </xf>
    <xf numFmtId="181" fontId="97" fillId="0" borderId="10" xfId="43" applyNumberFormat="1" applyFont="1" applyFill="1" applyBorder="1" applyAlignment="1">
      <alignment horizontal="right" vertical="center" wrapText="1"/>
    </xf>
    <xf numFmtId="43" fontId="144" fillId="0" borderId="11" xfId="43" applyNumberFormat="1" applyFont="1" applyFill="1" applyBorder="1" applyAlignment="1">
      <alignment horizontal="right" vertical="center" wrapText="1"/>
    </xf>
    <xf numFmtId="43" fontId="97" fillId="0" borderId="11" xfId="43" applyNumberFormat="1" applyFont="1" applyFill="1" applyBorder="1" applyAlignment="1">
      <alignment horizontal="right" vertical="center" wrapText="1"/>
    </xf>
    <xf numFmtId="43" fontId="97" fillId="0" borderId="10" xfId="43" applyNumberFormat="1" applyFont="1" applyFill="1" applyBorder="1" applyAlignment="1">
      <alignment horizontal="right" vertical="center" wrapText="1"/>
    </xf>
    <xf numFmtId="181" fontId="97" fillId="0" borderId="11" xfId="43" applyNumberFormat="1" applyFont="1" applyFill="1" applyBorder="1" applyAlignment="1">
      <alignment horizontal="right" vertical="center" wrapText="1"/>
    </xf>
    <xf numFmtId="0" fontId="98" fillId="0" borderId="11" xfId="43" applyFont="1" applyFill="1" applyBorder="1" applyAlignment="1">
      <alignment horizontal="left" vertical="center" wrapText="1"/>
    </xf>
    <xf numFmtId="178" fontId="144" fillId="0" borderId="11" xfId="68" applyNumberFormat="1" applyFont="1" applyFill="1" applyBorder="1" applyAlignment="1">
      <alignment horizontal="right" vertical="center" wrapText="1"/>
    </xf>
    <xf numFmtId="43" fontId="97" fillId="0" borderId="11" xfId="68" applyFont="1" applyFill="1" applyBorder="1" applyAlignment="1">
      <alignment horizontal="right" vertical="center" wrapText="1"/>
    </xf>
    <xf numFmtId="178" fontId="143" fillId="0" borderId="11" xfId="68" applyNumberFormat="1" applyFont="1" applyFill="1" applyBorder="1" applyAlignment="1">
      <alignment horizontal="right" vertical="center" wrapText="1"/>
    </xf>
    <xf numFmtId="4" fontId="96" fillId="0" borderId="10" xfId="43" applyNumberFormat="1" applyFont="1" applyFill="1" applyBorder="1" applyAlignment="1">
      <alignment horizontal="right" vertical="center" wrapText="1"/>
    </xf>
    <xf numFmtId="176" fontId="144" fillId="0" borderId="11" xfId="43" applyNumberFormat="1" applyFont="1" applyFill="1" applyBorder="1" applyAlignment="1">
      <alignment horizontal="right" vertical="center" wrapText="1"/>
    </xf>
    <xf numFmtId="179" fontId="97" fillId="0" borderId="11" xfId="68" applyNumberFormat="1" applyFont="1" applyFill="1" applyBorder="1" applyAlignment="1">
      <alignment horizontal="right" vertical="center" wrapText="1"/>
    </xf>
    <xf numFmtId="4" fontId="97" fillId="0" borderId="10" xfId="43" applyNumberFormat="1" applyFont="1" applyFill="1" applyBorder="1" applyAlignment="1">
      <alignment horizontal="right" vertical="center" wrapText="1"/>
    </xf>
    <xf numFmtId="179" fontId="96" fillId="0" borderId="11" xfId="68" applyNumberFormat="1" applyFont="1" applyFill="1" applyBorder="1" applyAlignment="1">
      <alignment horizontal="right" vertical="center" wrapText="1"/>
    </xf>
    <xf numFmtId="176" fontId="96" fillId="0" borderId="11" xfId="43" applyNumberFormat="1" applyFont="1" applyFill="1" applyBorder="1" applyAlignment="1">
      <alignment horizontal="right" vertical="center" wrapText="1"/>
    </xf>
    <xf numFmtId="178" fontId="96" fillId="0" borderId="11" xfId="68" applyNumberFormat="1" applyFont="1" applyFill="1" applyBorder="1" applyAlignment="1">
      <alignment horizontal="right" vertical="center" wrapText="1"/>
    </xf>
    <xf numFmtId="179" fontId="143" fillId="0" borderId="11" xfId="68" applyNumberFormat="1" applyFont="1" applyFill="1" applyBorder="1" applyAlignment="1">
      <alignment horizontal="right" vertical="center" wrapText="1"/>
    </xf>
    <xf numFmtId="178" fontId="97" fillId="0" borderId="11" xfId="68" applyNumberFormat="1" applyFont="1" applyFill="1" applyBorder="1" applyAlignment="1">
      <alignment horizontal="right" vertical="center" wrapText="1"/>
    </xf>
    <xf numFmtId="176" fontId="97" fillId="0" borderId="11" xfId="43" applyNumberFormat="1" applyFont="1" applyFill="1" applyBorder="1" applyAlignment="1">
      <alignment horizontal="right" vertical="center" wrapText="1"/>
    </xf>
    <xf numFmtId="176" fontId="143" fillId="0" borderId="11" xfId="43" applyNumberFormat="1" applyFont="1" applyFill="1" applyBorder="1" applyAlignment="1">
      <alignment horizontal="right" vertical="center" wrapText="1"/>
    </xf>
    <xf numFmtId="181" fontId="143" fillId="0" borderId="10" xfId="43" applyNumberFormat="1" applyFont="1" applyFill="1" applyBorder="1" applyAlignment="1">
      <alignment horizontal="right" vertical="center" wrapText="1"/>
    </xf>
    <xf numFmtId="0" fontId="31" fillId="0" borderId="45" xfId="0" applyFont="1" applyFill="1" applyBorder="1" applyAlignment="1">
      <alignment horizontal="distributed" vertical="center" wrapText="1" indent="1"/>
    </xf>
    <xf numFmtId="0" fontId="31" fillId="0" borderId="15" xfId="0" applyFont="1" applyFill="1" applyBorder="1" applyAlignment="1">
      <alignment horizontal="distributed" vertical="center" wrapText="1" indent="1"/>
    </xf>
    <xf numFmtId="0" fontId="11" fillId="0" borderId="21" xfId="0" applyFont="1" applyFill="1" applyBorder="1" applyAlignment="1">
      <alignment horizontal="left" vertical="center" wrapText="1"/>
    </xf>
    <xf numFmtId="3" fontId="30" fillId="0" borderId="18" xfId="0" applyNumberFormat="1" applyFont="1" applyFill="1" applyBorder="1" applyAlignment="1">
      <alignment vertical="center" wrapText="1"/>
    </xf>
    <xf numFmtId="3" fontId="30" fillId="0" borderId="40" xfId="0" applyNumberFormat="1" applyFont="1" applyFill="1" applyBorder="1" applyAlignment="1">
      <alignment vertical="center" wrapText="1"/>
    </xf>
    <xf numFmtId="0" fontId="31" fillId="0" borderId="12" xfId="0" applyFont="1" applyFill="1" applyBorder="1" applyAlignment="1">
      <alignment horizontal="left" vertical="center" wrapText="1"/>
    </xf>
    <xf numFmtId="41" fontId="11" fillId="0" borderId="11" xfId="0" applyNumberFormat="1" applyFont="1" applyFill="1" applyBorder="1" applyAlignment="1">
      <alignment horizontal="right" vertical="center" wrapText="1"/>
    </xf>
    <xf numFmtId="0" fontId="31" fillId="0" borderId="12" xfId="0" applyFont="1" applyFill="1" applyBorder="1" applyAlignment="1">
      <alignment horizontal="left" vertical="top" wrapText="1"/>
    </xf>
    <xf numFmtId="179" fontId="11" fillId="0" borderId="11" xfId="0" applyNumberFormat="1" applyFont="1" applyFill="1" applyBorder="1" applyAlignment="1">
      <alignment horizontal="right" vertical="top" wrapText="1"/>
    </xf>
    <xf numFmtId="0" fontId="11" fillId="0" borderId="32" xfId="0" quotePrefix="1" applyFont="1" applyFill="1" applyBorder="1" applyAlignment="1">
      <alignment horizontal="right" vertical="top" wrapText="1"/>
    </xf>
    <xf numFmtId="43" fontId="11" fillId="0" borderId="11" xfId="0" applyNumberFormat="1" applyFont="1" applyFill="1" applyBorder="1" applyAlignment="1">
      <alignment horizontal="right" vertical="center" wrapText="1"/>
    </xf>
    <xf numFmtId="49" fontId="11" fillId="0" borderId="32" xfId="0" applyNumberFormat="1" applyFont="1" applyFill="1" applyBorder="1" applyAlignment="1">
      <alignment horizontal="right" vertical="top" wrapText="1"/>
    </xf>
    <xf numFmtId="179" fontId="11" fillId="0" borderId="11" xfId="0" applyNumberFormat="1" applyFont="1" applyFill="1" applyBorder="1" applyAlignment="1">
      <alignment horizontal="right" vertical="center" wrapText="1"/>
    </xf>
    <xf numFmtId="3" fontId="11" fillId="0" borderId="11" xfId="0" applyNumberFormat="1" applyFont="1" applyFill="1" applyBorder="1" applyAlignment="1">
      <alignment horizontal="right" vertical="top" wrapText="1"/>
    </xf>
    <xf numFmtId="0" fontId="11" fillId="0" borderId="12" xfId="0" applyFont="1" applyFill="1" applyBorder="1" applyAlignment="1">
      <alignment horizontal="left" vertical="top" wrapText="1"/>
    </xf>
    <xf numFmtId="3" fontId="11" fillId="0" borderId="32" xfId="0" applyNumberFormat="1" applyFont="1" applyFill="1" applyBorder="1" applyAlignment="1">
      <alignment horizontal="right" vertical="top" wrapText="1"/>
    </xf>
    <xf numFmtId="0" fontId="11" fillId="0" borderId="24" xfId="0" applyFont="1" applyFill="1" applyBorder="1" applyAlignment="1">
      <alignment horizontal="justify" vertical="top" wrapText="1"/>
    </xf>
    <xf numFmtId="3" fontId="11" fillId="0" borderId="11" xfId="0" applyNumberFormat="1" applyFont="1" applyFill="1" applyBorder="1" applyAlignment="1">
      <alignment horizontal="right" vertical="center" wrapText="1"/>
    </xf>
    <xf numFmtId="3" fontId="11" fillId="0" borderId="32" xfId="0" applyNumberFormat="1" applyFont="1" applyFill="1" applyBorder="1" applyAlignment="1">
      <alignment horizontal="right" vertical="center" wrapText="1"/>
    </xf>
    <xf numFmtId="0" fontId="11" fillId="0" borderId="12" xfId="0" applyFont="1" applyFill="1" applyBorder="1" applyAlignment="1">
      <alignment horizontal="left" vertical="center" wrapText="1"/>
    </xf>
    <xf numFmtId="3" fontId="30" fillId="0" borderId="11" xfId="0" applyNumberFormat="1" applyFont="1" applyFill="1" applyBorder="1" applyAlignment="1">
      <alignment horizontal="right" vertical="center" wrapText="1"/>
    </xf>
    <xf numFmtId="3" fontId="30" fillId="0" borderId="32" xfId="0" applyNumberFormat="1" applyFont="1" applyFill="1" applyBorder="1" applyAlignment="1">
      <alignment horizontal="right" vertical="center" wrapText="1"/>
    </xf>
    <xf numFmtId="0" fontId="31" fillId="0" borderId="23" xfId="0" applyFont="1" applyBorder="1">
      <alignment vertical="center"/>
    </xf>
    <xf numFmtId="3" fontId="138" fillId="0" borderId="11" xfId="0" applyNumberFormat="1" applyFont="1" applyFill="1" applyBorder="1" applyAlignment="1">
      <alignment horizontal="right" vertical="center" wrapText="1"/>
    </xf>
    <xf numFmtId="41" fontId="30" fillId="0" borderId="32" xfId="0" applyNumberFormat="1" applyFont="1" applyFill="1" applyBorder="1" applyAlignment="1">
      <alignment horizontal="right" vertical="center" wrapText="1"/>
    </xf>
    <xf numFmtId="3" fontId="138" fillId="0" borderId="11" xfId="0" applyNumberFormat="1" applyFont="1" applyFill="1" applyBorder="1" applyAlignment="1">
      <alignment horizontal="right" vertical="top" wrapText="1"/>
    </xf>
    <xf numFmtId="0" fontId="11" fillId="0" borderId="0" xfId="0" applyFont="1" applyFill="1" applyBorder="1">
      <alignment vertical="center"/>
    </xf>
    <xf numFmtId="0" fontId="11" fillId="0" borderId="24" xfId="0" applyFont="1" applyFill="1" applyBorder="1">
      <alignment vertical="center"/>
    </xf>
    <xf numFmtId="179" fontId="30" fillId="0" borderId="11" xfId="0" applyNumberFormat="1" applyFont="1" applyFill="1" applyBorder="1" applyAlignment="1">
      <alignment horizontal="right" vertical="center" wrapText="1"/>
    </xf>
    <xf numFmtId="179" fontId="30" fillId="0" borderId="32" xfId="0" applyNumberFormat="1" applyFont="1" applyFill="1" applyBorder="1" applyAlignment="1">
      <alignment horizontal="right" vertical="center" wrapText="1"/>
    </xf>
    <xf numFmtId="0" fontId="11" fillId="0" borderId="13" xfId="0" applyFont="1" applyFill="1" applyBorder="1" applyAlignment="1">
      <alignment horizontal="left" vertical="center" wrapText="1"/>
    </xf>
    <xf numFmtId="179" fontId="30" fillId="0" borderId="14" xfId="0" applyNumberFormat="1" applyFont="1" applyFill="1" applyBorder="1" applyAlignment="1">
      <alignment horizontal="right" vertical="center" wrapText="1"/>
    </xf>
    <xf numFmtId="179" fontId="30" fillId="0" borderId="43" xfId="0" applyNumberFormat="1" applyFont="1" applyFill="1" applyBorder="1" applyAlignment="1">
      <alignment horizontal="right" vertical="center" wrapText="1"/>
    </xf>
    <xf numFmtId="41" fontId="145" fillId="0" borderId="11" xfId="64" applyNumberFormat="1" applyFont="1" applyBorder="1" applyAlignment="1">
      <alignment vertical="top"/>
    </xf>
    <xf numFmtId="41" fontId="97" fillId="0" borderId="11" xfId="43" applyNumberFormat="1" applyFont="1" applyFill="1" applyBorder="1" applyAlignment="1">
      <alignment horizontal="right" vertical="center" wrapText="1"/>
    </xf>
    <xf numFmtId="3" fontId="9" fillId="0" borderId="0" xfId="64" applyNumberFormat="1" applyFont="1" applyFill="1" applyBorder="1" applyAlignment="1">
      <alignment vertical="top"/>
    </xf>
    <xf numFmtId="3" fontId="9" fillId="0" borderId="0" xfId="64" applyNumberFormat="1" applyFont="1" applyBorder="1" applyAlignment="1">
      <alignment vertical="top"/>
    </xf>
    <xf numFmtId="41" fontId="141" fillId="0" borderId="0" xfId="0" applyNumberFormat="1" applyFont="1" applyFill="1" applyBorder="1" applyAlignment="1">
      <alignment horizontal="right" vertical="top" wrapText="1"/>
    </xf>
    <xf numFmtId="3" fontId="75" fillId="0" borderId="0" xfId="0" applyNumberFormat="1" applyFont="1" applyFill="1" applyBorder="1" applyAlignment="1">
      <alignment vertical="top" wrapText="1"/>
    </xf>
    <xf numFmtId="3" fontId="141" fillId="0" borderId="0" xfId="64" applyNumberFormat="1" applyFont="1" applyBorder="1" applyAlignment="1">
      <alignment vertical="top"/>
    </xf>
    <xf numFmtId="3" fontId="27" fillId="0" borderId="47" xfId="64" applyNumberFormat="1" applyFont="1" applyFill="1" applyBorder="1" applyAlignment="1">
      <alignment vertical="top"/>
    </xf>
    <xf numFmtId="3" fontId="9" fillId="0" borderId="47" xfId="64" applyNumberFormat="1" applyFont="1" applyFill="1" applyBorder="1" applyAlignment="1">
      <alignment vertical="top"/>
    </xf>
    <xf numFmtId="3" fontId="9" fillId="0" borderId="47" xfId="64" applyNumberFormat="1" applyFont="1" applyBorder="1" applyAlignment="1">
      <alignment vertical="top"/>
    </xf>
    <xf numFmtId="41" fontId="141" fillId="0" borderId="47" xfId="0" applyNumberFormat="1" applyFont="1" applyFill="1" applyBorder="1" applyAlignment="1">
      <alignment horizontal="right" vertical="top" wrapText="1"/>
    </xf>
    <xf numFmtId="3" fontId="75" fillId="0" borderId="47" xfId="0" applyNumberFormat="1" applyFont="1" applyFill="1" applyBorder="1" applyAlignment="1">
      <alignment vertical="top" wrapText="1"/>
    </xf>
    <xf numFmtId="3" fontId="141" fillId="0" borderId="47" xfId="64" applyNumberFormat="1" applyFont="1" applyBorder="1" applyAlignment="1">
      <alignment vertical="top"/>
    </xf>
    <xf numFmtId="0" fontId="141" fillId="0" borderId="47" xfId="66" applyNumberFormat="1" applyFont="1" applyBorder="1" applyAlignment="1">
      <alignment horizontal="left" vertical="top" wrapText="1"/>
    </xf>
    <xf numFmtId="0" fontId="141" fillId="0" borderId="0" xfId="66" applyNumberFormat="1" applyFont="1" applyBorder="1" applyAlignment="1">
      <alignment horizontal="left" vertical="top" wrapText="1"/>
    </xf>
    <xf numFmtId="0" fontId="8" fillId="0" borderId="12" xfId="41" applyFont="1" applyFill="1" applyBorder="1" applyAlignment="1">
      <alignment vertical="top" wrapText="1"/>
    </xf>
    <xf numFmtId="180" fontId="8" fillId="0" borderId="11" xfId="41" applyNumberFormat="1" applyFont="1" applyFill="1" applyBorder="1" applyAlignment="1">
      <alignment vertical="top" wrapText="1"/>
    </xf>
    <xf numFmtId="0" fontId="6" fillId="0" borderId="12" xfId="41" applyFont="1" applyFill="1" applyBorder="1" applyAlignment="1">
      <alignment vertical="top" wrapText="1"/>
    </xf>
    <xf numFmtId="0" fontId="6" fillId="0" borderId="10" xfId="41" applyFont="1" applyFill="1" applyBorder="1" applyAlignment="1">
      <alignment horizontal="left" vertical="top" wrapText="1"/>
    </xf>
    <xf numFmtId="0" fontId="8" fillId="0" borderId="12" xfId="41" applyFont="1" applyFill="1" applyBorder="1" applyAlignment="1">
      <alignment vertical="center" wrapText="1"/>
    </xf>
    <xf numFmtId="180" fontId="6" fillId="0" borderId="11" xfId="66" applyNumberFormat="1" applyFont="1" applyFill="1" applyBorder="1" applyAlignment="1">
      <alignment vertical="top" wrapText="1"/>
    </xf>
    <xf numFmtId="0" fontId="6" fillId="0" borderId="12" xfId="41" applyFont="1" applyBorder="1" applyAlignment="1">
      <alignment vertical="center" wrapText="1"/>
    </xf>
    <xf numFmtId="180" fontId="6" fillId="0" borderId="11" xfId="41" applyNumberFormat="1" applyFont="1" applyBorder="1" applyAlignment="1">
      <alignment vertical="center" wrapText="1"/>
    </xf>
    <xf numFmtId="3" fontId="131" fillId="0" borderId="11" xfId="0" applyNumberFormat="1" applyFont="1" applyFill="1" applyBorder="1">
      <alignment vertical="center"/>
    </xf>
    <xf numFmtId="0" fontId="6" fillId="0" borderId="0" xfId="58" applyFont="1" applyFill="1" applyAlignment="1">
      <alignment vertical="top"/>
    </xf>
    <xf numFmtId="0" fontId="132" fillId="0" borderId="10" xfId="41" applyFont="1" applyFill="1" applyBorder="1" applyAlignment="1">
      <alignment horizontal="left" vertical="top" wrapText="1"/>
    </xf>
    <xf numFmtId="0" fontId="131" fillId="0" borderId="10" xfId="41" applyFont="1" applyFill="1" applyBorder="1" applyAlignment="1">
      <alignment horizontal="left" vertical="top" wrapText="1"/>
    </xf>
    <xf numFmtId="3" fontId="131" fillId="0" borderId="11" xfId="65" applyNumberFormat="1" applyFont="1" applyFill="1" applyBorder="1" applyAlignment="1">
      <alignment horizontal="right" vertical="center"/>
    </xf>
    <xf numFmtId="41" fontId="131" fillId="0" borderId="11" xfId="65" applyNumberFormat="1" applyFont="1" applyFill="1" applyBorder="1" applyAlignment="1">
      <alignment horizontal="right" vertical="center" wrapText="1"/>
    </xf>
    <xf numFmtId="3" fontId="130" fillId="0" borderId="11" xfId="65" applyNumberFormat="1" applyFont="1" applyFill="1" applyBorder="1" applyAlignment="1">
      <alignment horizontal="right" vertical="center"/>
    </xf>
    <xf numFmtId="0" fontId="131" fillId="0" borderId="18" xfId="65" applyFont="1" applyFill="1" applyBorder="1" applyAlignment="1">
      <alignment horizontal="right" vertical="center"/>
    </xf>
    <xf numFmtId="3" fontId="130" fillId="0" borderId="35" xfId="65" applyNumberFormat="1" applyFont="1" applyFill="1" applyBorder="1" applyAlignment="1">
      <alignment horizontal="right" vertical="center"/>
    </xf>
    <xf numFmtId="3" fontId="131" fillId="0" borderId="11" xfId="65" applyNumberFormat="1" applyFont="1" applyBorder="1" applyAlignment="1">
      <alignment horizontal="right" vertical="center" wrapText="1"/>
    </xf>
    <xf numFmtId="41" fontId="131" fillId="0" borderId="11" xfId="65" applyNumberFormat="1" applyFont="1" applyBorder="1" applyAlignment="1">
      <alignment horizontal="right" vertical="center" wrapText="1"/>
    </xf>
    <xf numFmtId="3" fontId="130" fillId="0" borderId="11" xfId="65" applyNumberFormat="1" applyFont="1" applyBorder="1" applyAlignment="1">
      <alignment horizontal="right" vertical="center"/>
    </xf>
    <xf numFmtId="0" fontId="131" fillId="0" borderId="18" xfId="65" applyFont="1" applyBorder="1" applyAlignment="1">
      <alignment horizontal="right" vertical="center" wrapText="1"/>
    </xf>
    <xf numFmtId="3" fontId="130" fillId="0" borderId="35" xfId="65" applyNumberFormat="1" applyFont="1" applyBorder="1" applyAlignment="1">
      <alignment horizontal="right" vertical="center"/>
    </xf>
    <xf numFmtId="0" fontId="135" fillId="0" borderId="12" xfId="0" applyFont="1" applyFill="1" applyBorder="1" applyAlignment="1">
      <alignment horizontal="left" vertical="top" wrapText="1"/>
    </xf>
    <xf numFmtId="43" fontId="144" fillId="0" borderId="11" xfId="43" applyNumberFormat="1" applyFont="1" applyFill="1" applyBorder="1" applyAlignment="1">
      <alignment horizontal="right" vertical="center" wrapText="1"/>
    </xf>
    <xf numFmtId="179" fontId="144" fillId="0" borderId="11" xfId="43" applyNumberFormat="1" applyFont="1" applyFill="1" applyBorder="1" applyAlignment="1">
      <alignment horizontal="right" vertical="center" wrapText="1"/>
    </xf>
    <xf numFmtId="3" fontId="146" fillId="0" borderId="0" xfId="64" applyNumberFormat="1" applyFont="1" applyFill="1" applyBorder="1" applyAlignment="1">
      <alignment vertical="top"/>
    </xf>
    <xf numFmtId="0" fontId="107" fillId="0" borderId="10" xfId="0" applyFont="1" applyFill="1" applyBorder="1" applyAlignment="1">
      <alignment vertical="top" wrapText="1"/>
    </xf>
    <xf numFmtId="41" fontId="6" fillId="0" borderId="11" xfId="68" applyNumberFormat="1" applyFont="1" applyFill="1" applyBorder="1" applyAlignment="1">
      <alignment horizontal="right" vertical="top" wrapText="1"/>
    </xf>
    <xf numFmtId="178" fontId="130" fillId="0" borderId="11" xfId="66" applyNumberFormat="1" applyFont="1" applyFill="1" applyBorder="1" applyAlignment="1">
      <alignment horizontal="right" vertical="top" wrapText="1"/>
    </xf>
    <xf numFmtId="178" fontId="131" fillId="0" borderId="11" xfId="66" applyNumberFormat="1" applyFont="1" applyFill="1" applyBorder="1" applyAlignment="1">
      <alignment horizontal="right" vertical="top" wrapText="1"/>
    </xf>
    <xf numFmtId="0" fontId="131" fillId="0" borderId="11" xfId="0" applyFont="1" applyFill="1" applyBorder="1" applyAlignment="1">
      <alignment vertical="top" wrapText="1"/>
    </xf>
    <xf numFmtId="3" fontId="130" fillId="0" borderId="14" xfId="0" applyNumberFormat="1" applyFont="1" applyFill="1" applyBorder="1" applyAlignment="1">
      <alignment horizontal="right" vertical="top" wrapText="1"/>
    </xf>
    <xf numFmtId="0" fontId="141" fillId="0" borderId="0" xfId="0" applyFont="1" applyFill="1">
      <alignment vertical="center"/>
    </xf>
    <xf numFmtId="3" fontId="131" fillId="0" borderId="11" xfId="0" applyNumberFormat="1" applyFont="1" applyFill="1" applyBorder="1" applyAlignment="1">
      <alignment vertical="top" wrapText="1"/>
    </xf>
    <xf numFmtId="0" fontId="132" fillId="0" borderId="35" xfId="0" applyNumberFormat="1" applyFont="1" applyFill="1" applyBorder="1" applyAlignment="1">
      <alignment horizontal="distributed" vertical="top" wrapText="1"/>
    </xf>
    <xf numFmtId="41" fontId="130" fillId="0" borderId="32" xfId="0" applyNumberFormat="1" applyFont="1" applyFill="1" applyBorder="1" applyAlignment="1">
      <alignment horizontal="right" vertical="center" wrapText="1"/>
    </xf>
    <xf numFmtId="41" fontId="131" fillId="0" borderId="32" xfId="0" applyNumberFormat="1" applyFont="1" applyFill="1" applyBorder="1" applyAlignment="1">
      <alignment horizontal="right" vertical="center" wrapText="1"/>
    </xf>
    <xf numFmtId="41" fontId="131" fillId="0" borderId="11" xfId="66" applyNumberFormat="1" applyFont="1" applyFill="1" applyBorder="1" applyAlignment="1">
      <alignment horizontal="right" vertical="center" wrapText="1"/>
    </xf>
    <xf numFmtId="41" fontId="131" fillId="0" borderId="0" xfId="0" applyNumberFormat="1" applyFont="1" applyFill="1">
      <alignment vertical="center"/>
    </xf>
    <xf numFmtId="41" fontId="6" fillId="0" borderId="12" xfId="64" applyNumberFormat="1" applyFont="1" applyBorder="1" applyAlignment="1">
      <alignment vertical="center"/>
    </xf>
    <xf numFmtId="0" fontId="7" fillId="0" borderId="48" xfId="58" applyFont="1" applyBorder="1" applyAlignment="1">
      <alignment horizontal="distributed" vertical="center" wrapText="1"/>
    </xf>
    <xf numFmtId="3" fontId="8" fillId="0" borderId="11" xfId="58" applyNumberFormat="1" applyFont="1" applyBorder="1" applyAlignment="1">
      <alignment vertical="top"/>
    </xf>
    <xf numFmtId="3" fontId="8" fillId="0" borderId="10" xfId="58" applyNumberFormat="1" applyFont="1" applyBorder="1" applyAlignment="1">
      <alignment vertical="top"/>
    </xf>
    <xf numFmtId="0" fontId="8" fillId="0" borderId="12" xfId="58" applyFont="1" applyBorder="1" applyAlignment="1">
      <alignment vertical="top"/>
    </xf>
    <xf numFmtId="3" fontId="6" fillId="0" borderId="11" xfId="58" applyNumberFormat="1" applyFont="1" applyBorder="1" applyAlignment="1">
      <alignment vertical="top"/>
    </xf>
    <xf numFmtId="3" fontId="6" fillId="0" borderId="10" xfId="58" applyNumberFormat="1" applyFont="1" applyBorder="1" applyAlignment="1">
      <alignment vertical="top"/>
    </xf>
    <xf numFmtId="3" fontId="131" fillId="0" borderId="11" xfId="58" applyNumberFormat="1" applyFont="1" applyBorder="1" applyAlignment="1">
      <alignment vertical="top"/>
    </xf>
    <xf numFmtId="41" fontId="6" fillId="0" borderId="11" xfId="58" applyNumberFormat="1" applyFont="1" applyBorder="1" applyAlignment="1">
      <alignment horizontal="right" vertical="top"/>
    </xf>
    <xf numFmtId="3" fontId="8" fillId="0" borderId="17" xfId="58" applyNumberFormat="1" applyFont="1" applyBorder="1" applyAlignment="1">
      <alignment vertical="center"/>
    </xf>
    <xf numFmtId="178" fontId="6" fillId="0" borderId="0" xfId="66" applyNumberFormat="1" applyFont="1">
      <alignment vertical="center"/>
    </xf>
    <xf numFmtId="0" fontId="131" fillId="0" borderId="0" xfId="0" applyFont="1" applyFill="1" applyBorder="1">
      <alignment vertical="center"/>
    </xf>
    <xf numFmtId="0" fontId="131" fillId="0" borderId="0" xfId="0" applyFont="1">
      <alignment vertical="center"/>
    </xf>
    <xf numFmtId="0" fontId="131" fillId="25" borderId="0" xfId="0" applyFont="1" applyFill="1">
      <alignment vertical="center"/>
    </xf>
    <xf numFmtId="0" fontId="131" fillId="0" borderId="0" xfId="0" applyFont="1" applyBorder="1">
      <alignment vertical="center"/>
    </xf>
    <xf numFmtId="0" fontId="147" fillId="0" borderId="0" xfId="58" applyFont="1" applyBorder="1" applyAlignment="1">
      <alignment horizontal="left" vertical="top" wrapText="1"/>
    </xf>
    <xf numFmtId="0" fontId="141" fillId="0" borderId="0" xfId="58" applyFont="1" applyBorder="1" applyAlignment="1">
      <alignment horizontal="left" vertical="top" wrapText="1"/>
    </xf>
    <xf numFmtId="178" fontId="143" fillId="0" borderId="23" xfId="68" applyNumberFormat="1" applyFont="1" applyFill="1" applyBorder="1" applyAlignment="1">
      <alignment horizontal="right" vertical="center" wrapText="1"/>
    </xf>
    <xf numFmtId="178" fontId="138" fillId="0" borderId="13" xfId="68" applyNumberFormat="1" applyFont="1" applyFill="1" applyBorder="1" applyAlignment="1">
      <alignment horizontal="right" vertical="top" wrapText="1"/>
    </xf>
    <xf numFmtId="0" fontId="7" fillId="0" borderId="59" xfId="43" applyFont="1" applyFill="1" applyBorder="1" applyAlignment="1">
      <alignment horizontal="center" vertical="center" wrapText="1"/>
    </xf>
    <xf numFmtId="180" fontId="143" fillId="0" borderId="18" xfId="43" applyNumberFormat="1" applyFont="1" applyFill="1" applyBorder="1" applyAlignment="1">
      <alignment horizontal="right" vertical="center" wrapText="1"/>
    </xf>
    <xf numFmtId="180" fontId="143" fillId="0" borderId="11" xfId="43" applyNumberFormat="1" applyFont="1" applyFill="1" applyBorder="1" applyAlignment="1">
      <alignment horizontal="right" vertical="center" wrapText="1"/>
    </xf>
    <xf numFmtId="180" fontId="144" fillId="0" borderId="11" xfId="43" applyNumberFormat="1" applyFont="1" applyFill="1" applyBorder="1" applyAlignment="1">
      <alignment horizontal="right" vertical="center" wrapText="1"/>
    </xf>
    <xf numFmtId="179" fontId="143" fillId="0" borderId="55" xfId="43" applyNumberFormat="1" applyFont="1" applyFill="1" applyBorder="1" applyAlignment="1">
      <alignment horizontal="right" vertical="center" wrapText="1"/>
    </xf>
    <xf numFmtId="179" fontId="143" fillId="0" borderId="23" xfId="68" applyNumberFormat="1" applyFont="1" applyFill="1" applyBorder="1" applyAlignment="1">
      <alignment horizontal="right" vertical="center" wrapText="1"/>
    </xf>
    <xf numFmtId="178" fontId="144" fillId="0" borderId="23" xfId="68" applyNumberFormat="1" applyFont="1" applyFill="1" applyBorder="1" applyAlignment="1">
      <alignment horizontal="right" vertical="center" wrapText="1"/>
    </xf>
    <xf numFmtId="180" fontId="6" fillId="0" borderId="11" xfId="68" applyNumberFormat="1" applyFont="1" applyFill="1" applyBorder="1" applyAlignment="1">
      <alignment vertical="top" wrapText="1"/>
    </xf>
    <xf numFmtId="0" fontId="7" fillId="0" borderId="52" xfId="0" applyFont="1" applyBorder="1" applyAlignment="1">
      <alignment horizontal="distributed" vertical="center" wrapText="1"/>
    </xf>
    <xf numFmtId="178" fontId="23" fillId="0" borderId="32" xfId="66" applyNumberFormat="1" applyFont="1" applyBorder="1" applyAlignment="1">
      <alignment horizontal="right" vertical="top" wrapText="1"/>
    </xf>
    <xf numFmtId="178" fontId="23" fillId="0" borderId="32" xfId="66" applyNumberFormat="1" applyFont="1" applyBorder="1" applyAlignment="1">
      <alignment horizontal="right" vertical="center" wrapText="1"/>
    </xf>
    <xf numFmtId="178" fontId="17" fillId="0" borderId="32" xfId="66" applyNumberFormat="1" applyFont="1" applyBorder="1" applyAlignment="1">
      <alignment horizontal="right" vertical="center" wrapText="1"/>
    </xf>
    <xf numFmtId="178" fontId="131" fillId="0" borderId="32" xfId="66" applyNumberFormat="1" applyFont="1" applyBorder="1" applyAlignment="1">
      <alignment horizontal="right" vertical="center" wrapText="1"/>
    </xf>
    <xf numFmtId="0" fontId="142" fillId="0" borderId="24" xfId="0" applyFont="1" applyBorder="1" applyAlignment="1">
      <alignment vertical="top" wrapText="1"/>
    </xf>
    <xf numFmtId="178" fontId="17" fillId="0" borderId="40" xfId="66" applyNumberFormat="1" applyFont="1" applyBorder="1" applyAlignment="1">
      <alignment horizontal="right" vertical="center" wrapText="1"/>
    </xf>
    <xf numFmtId="178" fontId="17" fillId="0" borderId="32" xfId="66" applyNumberFormat="1" applyFont="1" applyBorder="1" applyAlignment="1">
      <alignment horizontal="right" vertical="top" wrapText="1"/>
    </xf>
    <xf numFmtId="178" fontId="6" fillId="0" borderId="32" xfId="66" applyNumberFormat="1" applyFont="1" applyBorder="1" applyAlignment="1">
      <alignment horizontal="right" vertical="top" wrapText="1"/>
    </xf>
    <xf numFmtId="41" fontId="8" fillId="0" borderId="32" xfId="0" applyNumberFormat="1" applyFont="1" applyBorder="1" applyAlignment="1">
      <alignment horizontal="right" vertical="top" wrapText="1"/>
    </xf>
    <xf numFmtId="0" fontId="6" fillId="0" borderId="32" xfId="0" applyFont="1" applyBorder="1" applyAlignment="1">
      <alignment vertical="center" wrapText="1"/>
    </xf>
    <xf numFmtId="178" fontId="17" fillId="0" borderId="43" xfId="66" applyNumberFormat="1" applyFont="1" applyBorder="1" applyAlignment="1">
      <alignment horizontal="right" vertical="center" wrapText="1"/>
    </xf>
    <xf numFmtId="49" fontId="66" fillId="0" borderId="32" xfId="0" applyNumberFormat="1" applyFont="1" applyFill="1" applyBorder="1" applyAlignment="1">
      <alignment horizontal="right" vertical="top" wrapText="1"/>
    </xf>
    <xf numFmtId="10" fontId="6" fillId="0" borderId="0" xfId="233" applyNumberFormat="1" applyFont="1" applyAlignment="1">
      <alignment vertical="center"/>
    </xf>
    <xf numFmtId="10" fontId="8" fillId="0" borderId="0" xfId="233" applyNumberFormat="1" applyFont="1" applyAlignment="1">
      <alignment vertical="center"/>
    </xf>
    <xf numFmtId="10" fontId="148" fillId="0" borderId="0" xfId="233" applyNumberFormat="1" applyFont="1" applyAlignment="1">
      <alignment vertical="center"/>
    </xf>
    <xf numFmtId="9" fontId="6" fillId="0" borderId="0" xfId="233" applyFont="1" applyFill="1">
      <alignment vertical="center"/>
    </xf>
    <xf numFmtId="41" fontId="131" fillId="0" borderId="12" xfId="64" applyNumberFormat="1" applyFont="1" applyFill="1" applyBorder="1" applyAlignment="1">
      <alignment vertical="center"/>
    </xf>
    <xf numFmtId="0" fontId="87" fillId="0" borderId="0" xfId="58" applyFont="1" applyFill="1" applyAlignment="1">
      <alignment vertical="top"/>
    </xf>
    <xf numFmtId="0" fontId="11" fillId="0" borderId="12" xfId="0" applyFont="1" applyFill="1" applyBorder="1" applyAlignment="1">
      <alignment horizontal="left" vertical="center"/>
    </xf>
    <xf numFmtId="0" fontId="7" fillId="0" borderId="11" xfId="0" applyFont="1" applyBorder="1" applyAlignment="1">
      <alignment horizontal="left" vertical="center"/>
    </xf>
    <xf numFmtId="0" fontId="73" fillId="0" borderId="49" xfId="0" applyFont="1" applyBorder="1" applyAlignment="1">
      <alignment horizontal="distributed" vertical="center" indent="1"/>
    </xf>
    <xf numFmtId="0" fontId="7" fillId="0" borderId="10" xfId="0" applyFont="1" applyBorder="1" applyAlignment="1">
      <alignment vertical="center" wrapText="1"/>
    </xf>
    <xf numFmtId="0" fontId="6" fillId="0" borderId="10" xfId="0" applyFont="1" applyBorder="1">
      <alignment vertical="center"/>
    </xf>
    <xf numFmtId="0" fontId="6" fillId="0" borderId="17" xfId="0" applyFont="1" applyBorder="1">
      <alignment vertical="center"/>
    </xf>
    <xf numFmtId="0" fontId="7" fillId="0" borderId="28" xfId="66" applyNumberFormat="1" applyFont="1" applyBorder="1" applyAlignment="1">
      <alignment horizontal="left" vertical="center"/>
    </xf>
    <xf numFmtId="0" fontId="61" fillId="0" borderId="12" xfId="0" applyFont="1" applyFill="1" applyBorder="1" applyAlignment="1">
      <alignment horizontal="left" vertical="top" indent="1"/>
    </xf>
    <xf numFmtId="0" fontId="132" fillId="0" borderId="12" xfId="0" applyFont="1" applyBorder="1" applyAlignment="1">
      <alignment horizontal="left" vertical="top" indent="1"/>
    </xf>
    <xf numFmtId="0" fontId="69" fillId="0" borderId="12" xfId="66" applyNumberFormat="1" applyFont="1" applyBorder="1" applyAlignment="1">
      <alignment horizontal="left" vertical="center" wrapText="1"/>
    </xf>
    <xf numFmtId="0" fontId="7" fillId="0" borderId="48" xfId="0" applyFont="1" applyBorder="1" applyAlignment="1">
      <alignment horizontal="distributed" vertical="center"/>
    </xf>
    <xf numFmtId="0" fontId="131" fillId="0" borderId="15" xfId="0" applyFont="1" applyFill="1" applyBorder="1" applyAlignment="1">
      <alignment horizontal="distributed" vertical="center"/>
    </xf>
    <xf numFmtId="0" fontId="6" fillId="0" borderId="15" xfId="0" applyFont="1" applyFill="1" applyBorder="1" applyAlignment="1">
      <alignment horizontal="distributed" vertical="center"/>
    </xf>
    <xf numFmtId="0" fontId="7" fillId="0" borderId="28" xfId="66" applyNumberFormat="1" applyFont="1" applyBorder="1" applyAlignment="1">
      <alignment horizontal="left" vertical="top"/>
    </xf>
    <xf numFmtId="3" fontId="9" fillId="0" borderId="0" xfId="64" applyNumberFormat="1" applyFont="1" applyAlignment="1">
      <alignment vertical="top"/>
    </xf>
    <xf numFmtId="41" fontId="141" fillId="0" borderId="0" xfId="0" applyNumberFormat="1" applyFont="1" applyAlignment="1">
      <alignment horizontal="right" vertical="top" wrapText="1"/>
    </xf>
    <xf numFmtId="3" fontId="75" fillId="0" borderId="0" xfId="0" applyNumberFormat="1" applyFont="1" applyAlignment="1">
      <alignment vertical="top" wrapText="1"/>
    </xf>
    <xf numFmtId="3" fontId="141" fillId="0" borderId="0" xfId="64" applyNumberFormat="1" applyFont="1" applyAlignment="1">
      <alignment vertical="top"/>
    </xf>
    <xf numFmtId="41" fontId="97" fillId="0" borderId="11" xfId="43" applyNumberFormat="1" applyFont="1" applyBorder="1" applyAlignment="1">
      <alignment horizontal="right" vertical="center" wrapText="1"/>
    </xf>
    <xf numFmtId="181" fontId="91" fillId="0" borderId="11" xfId="43" applyNumberFormat="1" applyFont="1" applyBorder="1" applyAlignment="1">
      <alignment horizontal="right" vertical="center" wrapText="1"/>
    </xf>
    <xf numFmtId="183" fontId="97" fillId="0" borderId="11" xfId="43" applyNumberFormat="1" applyFont="1" applyBorder="1" applyAlignment="1">
      <alignment horizontal="right" vertical="center" wrapText="1"/>
    </xf>
    <xf numFmtId="0" fontId="98" fillId="0" borderId="11" xfId="43" applyFont="1" applyBorder="1" applyAlignment="1">
      <alignment horizontal="justify" vertical="center" wrapText="1"/>
    </xf>
    <xf numFmtId="179" fontId="143" fillId="0" borderId="23" xfId="43" applyNumberFormat="1" applyFont="1" applyBorder="1" applyAlignment="1">
      <alignment horizontal="right" vertical="center" wrapText="1"/>
    </xf>
    <xf numFmtId="181" fontId="96" fillId="0" borderId="11" xfId="43" applyNumberFormat="1" applyFont="1" applyBorder="1" applyAlignment="1">
      <alignment horizontal="right" vertical="center" wrapText="1"/>
    </xf>
    <xf numFmtId="179" fontId="144" fillId="0" borderId="23" xfId="43" applyNumberFormat="1" applyFont="1" applyBorder="1" applyAlignment="1">
      <alignment horizontal="right" vertical="center" wrapText="1"/>
    </xf>
    <xf numFmtId="184" fontId="97" fillId="0" borderId="11" xfId="43" applyNumberFormat="1" applyFont="1" applyBorder="1" applyAlignment="1">
      <alignment horizontal="right" vertical="center" wrapText="1"/>
    </xf>
    <xf numFmtId="184" fontId="144" fillId="0" borderId="11" xfId="43" applyNumberFormat="1" applyFont="1" applyBorder="1" applyAlignment="1">
      <alignment horizontal="right" vertical="center" wrapText="1"/>
    </xf>
    <xf numFmtId="181" fontId="144" fillId="0" borderId="11" xfId="43" applyNumberFormat="1" applyFont="1" applyBorder="1" applyAlignment="1">
      <alignment horizontal="right" vertical="center" wrapText="1"/>
    </xf>
    <xf numFmtId="41" fontId="144" fillId="0" borderId="23" xfId="43" applyNumberFormat="1" applyFont="1" applyBorder="1" applyAlignment="1">
      <alignment horizontal="right" vertical="center" wrapText="1"/>
    </xf>
    <xf numFmtId="41" fontId="144" fillId="0" borderId="11" xfId="43" applyNumberFormat="1" applyFont="1" applyBorder="1" applyAlignment="1">
      <alignment horizontal="right" vertical="center" wrapText="1"/>
    </xf>
    <xf numFmtId="181" fontId="97" fillId="0" borderId="11" xfId="43" applyNumberFormat="1" applyFont="1" applyBorder="1" applyAlignment="1">
      <alignment horizontal="right" vertical="center" wrapText="1"/>
    </xf>
    <xf numFmtId="181" fontId="102" fillId="0" borderId="11" xfId="43" applyNumberFormat="1" applyFont="1" applyBorder="1" applyAlignment="1">
      <alignment horizontal="right" vertical="center" wrapText="1"/>
    </xf>
    <xf numFmtId="41" fontId="96" fillId="0" borderId="11" xfId="43" applyNumberFormat="1" applyFont="1" applyBorder="1" applyAlignment="1">
      <alignment horizontal="right" vertical="center" wrapText="1"/>
    </xf>
    <xf numFmtId="181" fontId="143" fillId="0" borderId="11" xfId="43" applyNumberFormat="1" applyFont="1" applyBorder="1" applyAlignment="1">
      <alignment horizontal="right" vertical="center" wrapText="1"/>
    </xf>
    <xf numFmtId="0" fontId="145" fillId="0" borderId="0" xfId="43" applyFont="1" applyBorder="1" applyAlignment="1">
      <alignment vertical="center"/>
    </xf>
    <xf numFmtId="0" fontId="145" fillId="0" borderId="0" xfId="43" applyFont="1" applyBorder="1" applyAlignment="1">
      <alignment horizontal="right" vertical="center"/>
    </xf>
    <xf numFmtId="0" fontId="145" fillId="0" borderId="16" xfId="43" applyFont="1" applyBorder="1" applyAlignment="1">
      <alignment horizontal="distributed" vertical="center" indent="1"/>
    </xf>
    <xf numFmtId="0" fontId="145" fillId="0" borderId="18" xfId="43" applyFont="1" applyBorder="1" applyAlignment="1">
      <alignment vertical="top"/>
    </xf>
    <xf numFmtId="179" fontId="149" fillId="0" borderId="32" xfId="0" applyNumberFormat="1" applyFont="1" applyBorder="1" applyAlignment="1">
      <alignment vertical="top"/>
    </xf>
    <xf numFmtId="0" fontId="145" fillId="0" borderId="28" xfId="43" applyFont="1" applyBorder="1" applyAlignment="1">
      <alignment horizontal="left" vertical="top" wrapText="1"/>
    </xf>
    <xf numFmtId="179" fontId="145" fillId="0" borderId="32" xfId="43" applyNumberFormat="1" applyFont="1" applyBorder="1" applyAlignment="1">
      <alignment vertical="top"/>
    </xf>
    <xf numFmtId="0" fontId="145" fillId="0" borderId="28" xfId="43" applyFont="1" applyBorder="1" applyAlignment="1">
      <alignment vertical="top"/>
    </xf>
    <xf numFmtId="0" fontId="6" fillId="0" borderId="11" xfId="41" applyFont="1" applyBorder="1" applyAlignment="1">
      <alignment vertical="top" wrapText="1"/>
    </xf>
    <xf numFmtId="180" fontId="8" fillId="0" borderId="11" xfId="41" applyNumberFormat="1" applyFont="1" applyBorder="1" applyAlignment="1">
      <alignment vertical="center" wrapText="1"/>
    </xf>
    <xf numFmtId="180" fontId="8" fillId="0" borderId="11" xfId="0" applyNumberFormat="1" applyFont="1" applyBorder="1" applyAlignment="1">
      <alignment vertical="top" wrapText="1"/>
    </xf>
    <xf numFmtId="179" fontId="8" fillId="0" borderId="11" xfId="0" applyNumberFormat="1" applyFont="1" applyBorder="1" applyAlignment="1">
      <alignment vertical="top" wrapText="1"/>
    </xf>
    <xf numFmtId="179" fontId="6" fillId="0" borderId="11" xfId="0" applyNumberFormat="1" applyFont="1" applyBorder="1" applyAlignment="1">
      <alignment vertical="center" wrapText="1"/>
    </xf>
    <xf numFmtId="3" fontId="8" fillId="0" borderId="18" xfId="41" applyNumberFormat="1" applyFont="1" applyBorder="1" applyAlignment="1">
      <alignment horizontal="right" vertical="top" wrapText="1"/>
    </xf>
    <xf numFmtId="177" fontId="8" fillId="0" borderId="18" xfId="41" applyNumberFormat="1" applyFont="1" applyBorder="1" applyAlignment="1">
      <alignment horizontal="right" vertical="top" wrapText="1"/>
    </xf>
    <xf numFmtId="0" fontId="7" fillId="0" borderId="19" xfId="41" applyFont="1" applyBorder="1" applyAlignment="1">
      <alignment vertical="top" wrapText="1"/>
    </xf>
    <xf numFmtId="3" fontId="8" fillId="0" borderId="11" xfId="41" applyNumberFormat="1" applyFont="1" applyBorder="1" applyAlignment="1">
      <alignment horizontal="right" vertical="top" wrapText="1"/>
    </xf>
    <xf numFmtId="177" fontId="8" fillId="0" borderId="11" xfId="41" applyNumberFormat="1" applyFont="1" applyBorder="1" applyAlignment="1">
      <alignment horizontal="right" vertical="top" wrapText="1"/>
    </xf>
    <xf numFmtId="3" fontId="130" fillId="0" borderId="11" xfId="41" applyNumberFormat="1" applyFont="1" applyBorder="1" applyAlignment="1">
      <alignment horizontal="right" vertical="top" wrapText="1"/>
    </xf>
    <xf numFmtId="0" fontId="6" fillId="0" borderId="10" xfId="41" applyFont="1" applyBorder="1" applyAlignment="1">
      <alignment vertical="top" wrapText="1"/>
    </xf>
    <xf numFmtId="3" fontId="6" fillId="0" borderId="11" xfId="41" applyNumberFormat="1" applyFont="1" applyBorder="1" applyAlignment="1">
      <alignment horizontal="right" vertical="top" wrapText="1"/>
    </xf>
    <xf numFmtId="10" fontId="6" fillId="0" borderId="11" xfId="41" applyNumberFormat="1" applyFont="1" applyBorder="1" applyAlignment="1">
      <alignment horizontal="center" vertical="top" wrapText="1"/>
    </xf>
    <xf numFmtId="3" fontId="131" fillId="0" borderId="11" xfId="41" applyNumberFormat="1" applyFont="1" applyBorder="1" applyAlignment="1">
      <alignment horizontal="right" vertical="top" wrapText="1"/>
    </xf>
    <xf numFmtId="0" fontId="7" fillId="0" borderId="10" xfId="41" applyFont="1" applyBorder="1" applyAlignment="1">
      <alignment vertical="top" wrapText="1"/>
    </xf>
    <xf numFmtId="0" fontId="7" fillId="0" borderId="10" xfId="41" applyFont="1" applyBorder="1" applyAlignment="1">
      <alignment horizontal="justify" vertical="top" wrapText="1"/>
    </xf>
    <xf numFmtId="177" fontId="8" fillId="0" borderId="11" xfId="41" applyNumberFormat="1" applyFont="1" applyBorder="1" applyAlignment="1">
      <alignment horizontal="center" vertical="top" wrapText="1"/>
    </xf>
    <xf numFmtId="10" fontId="8" fillId="0" borderId="11" xfId="41" applyNumberFormat="1" applyFont="1" applyBorder="1" applyAlignment="1">
      <alignment horizontal="center" vertical="top" wrapText="1"/>
    </xf>
    <xf numFmtId="0" fontId="7" fillId="0" borderId="10" xfId="41" applyFont="1" applyBorder="1" applyAlignment="1">
      <alignment horizontal="left" vertical="top" wrapText="1"/>
    </xf>
    <xf numFmtId="9" fontId="150" fillId="0" borderId="24" xfId="233" applyFont="1" applyFill="1" applyBorder="1" applyAlignment="1">
      <alignment vertical="top"/>
    </xf>
    <xf numFmtId="0" fontId="149" fillId="0" borderId="11" xfId="43" applyFont="1" applyBorder="1" applyAlignment="1">
      <alignment vertical="top" wrapText="1"/>
    </xf>
    <xf numFmtId="3" fontId="151" fillId="25" borderId="24" xfId="64" applyNumberFormat="1" applyFont="1" applyFill="1" applyBorder="1" applyAlignment="1">
      <alignment vertical="top" wrapText="1"/>
    </xf>
    <xf numFmtId="9" fontId="10" fillId="0" borderId="27" xfId="233" applyFont="1" applyBorder="1">
      <alignment vertical="center"/>
    </xf>
    <xf numFmtId="0" fontId="16" fillId="0" borderId="0" xfId="61" applyFont="1" applyAlignment="1">
      <alignment vertical="top"/>
    </xf>
    <xf numFmtId="0" fontId="59" fillId="0" borderId="11" xfId="0" applyFont="1" applyBorder="1">
      <alignment vertical="center"/>
    </xf>
    <xf numFmtId="179" fontId="28" fillId="0" borderId="0" xfId="0" applyNumberFormat="1" applyFont="1">
      <alignment vertical="center"/>
    </xf>
    <xf numFmtId="179" fontId="10" fillId="0" borderId="11" xfId="0" applyNumberFormat="1" applyFont="1" applyBorder="1">
      <alignment vertical="center"/>
    </xf>
    <xf numFmtId="179" fontId="10" fillId="0" borderId="28" xfId="0" applyNumberFormat="1" applyFont="1" applyBorder="1">
      <alignment vertical="center"/>
    </xf>
    <xf numFmtId="0" fontId="10" fillId="0" borderId="11" xfId="0" applyFont="1" applyBorder="1">
      <alignment vertical="center"/>
    </xf>
    <xf numFmtId="179" fontId="10" fillId="0" borderId="0" xfId="0" applyNumberFormat="1" applyFont="1">
      <alignment vertical="center"/>
    </xf>
    <xf numFmtId="179" fontId="10" fillId="24" borderId="28" xfId="0" applyNumberFormat="1" applyFont="1" applyFill="1" applyBorder="1">
      <alignment vertical="center"/>
    </xf>
    <xf numFmtId="179" fontId="28" fillId="0" borderId="16" xfId="0" applyNumberFormat="1" applyFont="1" applyBorder="1">
      <alignment vertical="center"/>
    </xf>
    <xf numFmtId="0" fontId="9" fillId="0" borderId="0" xfId="59" applyFont="1" applyAlignment="1">
      <alignment vertical="top"/>
    </xf>
    <xf numFmtId="0" fontId="125" fillId="0" borderId="0" xfId="59" applyFont="1" applyAlignment="1">
      <alignment vertical="top"/>
    </xf>
    <xf numFmtId="177" fontId="22" fillId="0" borderId="0" xfId="233" applyNumberFormat="1" applyFont="1">
      <alignment vertical="center"/>
    </xf>
    <xf numFmtId="177" fontId="22" fillId="0" borderId="0" xfId="0" applyNumberFormat="1" applyFont="1">
      <alignment vertical="center"/>
    </xf>
    <xf numFmtId="0" fontId="128" fillId="0" borderId="0" xfId="0" applyFont="1" applyBorder="1" applyAlignment="1">
      <alignment horizontal="left" vertical="top" wrapText="1"/>
    </xf>
    <xf numFmtId="0" fontId="127" fillId="0" borderId="0" xfId="0" applyFont="1" applyBorder="1" applyAlignment="1">
      <alignment horizontal="left" vertical="top" wrapText="1"/>
    </xf>
    <xf numFmtId="0" fontId="129" fillId="0" borderId="0" xfId="58" applyFont="1" applyAlignment="1">
      <alignment vertical="top"/>
    </xf>
    <xf numFmtId="0" fontId="6" fillId="25" borderId="0" xfId="0" applyFont="1" applyFill="1">
      <alignment vertical="center"/>
    </xf>
    <xf numFmtId="0" fontId="0" fillId="0" borderId="0" xfId="0">
      <alignment vertical="center"/>
    </xf>
    <xf numFmtId="0" fontId="14" fillId="0" borderId="0" xfId="0" applyFont="1" applyFill="1" applyAlignment="1">
      <alignment vertical="center"/>
    </xf>
    <xf numFmtId="41" fontId="6" fillId="0" borderId="28" xfId="0" applyNumberFormat="1" applyFont="1" applyFill="1" applyBorder="1" applyAlignment="1">
      <alignment horizontal="right" vertical="center" wrapText="1"/>
    </xf>
    <xf numFmtId="0" fontId="7" fillId="0" borderId="42" xfId="0" applyFont="1" applyFill="1" applyBorder="1" applyAlignment="1">
      <alignment horizontal="distributed" vertical="center" wrapText="1"/>
    </xf>
    <xf numFmtId="41" fontId="6" fillId="0" borderId="44" xfId="0" applyNumberFormat="1" applyFont="1" applyFill="1" applyBorder="1" applyAlignment="1">
      <alignment horizontal="right" vertical="center" wrapText="1"/>
    </xf>
    <xf numFmtId="0" fontId="7" fillId="0" borderId="12" xfId="0" applyFont="1" applyFill="1" applyBorder="1" applyAlignment="1">
      <alignment horizontal="center" vertical="center" wrapText="1"/>
    </xf>
    <xf numFmtId="0" fontId="7" fillId="0" borderId="13" xfId="0" applyFont="1" applyFill="1" applyBorder="1" applyAlignment="1">
      <alignment horizontal="center" vertical="center" wrapText="1"/>
    </xf>
    <xf numFmtId="41" fontId="6" fillId="0" borderId="29" xfId="0" applyNumberFormat="1" applyFont="1" applyFill="1" applyBorder="1" applyAlignment="1">
      <alignment horizontal="right" vertical="center" wrapText="1"/>
    </xf>
    <xf numFmtId="41" fontId="131" fillId="0" borderId="19" xfId="0" applyNumberFormat="1" applyFont="1" applyFill="1" applyBorder="1" applyAlignment="1">
      <alignment horizontal="right" vertical="center" wrapText="1"/>
    </xf>
    <xf numFmtId="41" fontId="131" fillId="0" borderId="10" xfId="0" applyNumberFormat="1" applyFont="1" applyFill="1" applyBorder="1" applyAlignment="1">
      <alignment horizontal="right" vertical="center" wrapText="1"/>
    </xf>
    <xf numFmtId="41" fontId="131" fillId="0" borderId="17" xfId="0" applyNumberFormat="1" applyFont="1" applyFill="1" applyBorder="1" applyAlignment="1">
      <alignment horizontal="right" vertical="center" wrapText="1"/>
    </xf>
    <xf numFmtId="41" fontId="6" fillId="0" borderId="44" xfId="0" applyNumberFormat="1" applyFont="1" applyFill="1" applyBorder="1" applyAlignment="1">
      <alignment horizontal="center" vertical="center" wrapText="1"/>
    </xf>
    <xf numFmtId="0" fontId="7" fillId="0" borderId="50" xfId="0" applyFont="1" applyFill="1" applyBorder="1" applyAlignment="1">
      <alignment horizontal="center" vertical="center" wrapText="1"/>
    </xf>
    <xf numFmtId="0" fontId="7" fillId="0" borderId="39" xfId="0" applyFont="1" applyFill="1" applyBorder="1" applyAlignment="1">
      <alignment horizontal="distributed" vertical="center" wrapText="1"/>
    </xf>
    <xf numFmtId="0" fontId="0" fillId="0" borderId="0" xfId="0">
      <alignment vertical="center"/>
    </xf>
    <xf numFmtId="0" fontId="7" fillId="0" borderId="16" xfId="58" applyFont="1" applyFill="1" applyBorder="1" applyAlignment="1">
      <alignment horizontal="distributed" vertical="center" wrapText="1"/>
    </xf>
    <xf numFmtId="0" fontId="7" fillId="0" borderId="16" xfId="58" applyFont="1" applyFill="1" applyBorder="1" applyAlignment="1">
      <alignment horizontal="distributed" vertical="distributed" wrapText="1"/>
    </xf>
    <xf numFmtId="41" fontId="8" fillId="0" borderId="14" xfId="58" applyNumberFormat="1" applyFont="1" applyFill="1" applyBorder="1" applyAlignment="1">
      <alignment vertical="center"/>
    </xf>
    <xf numFmtId="41" fontId="8" fillId="0" borderId="17" xfId="58" applyNumberFormat="1" applyFont="1" applyFill="1" applyBorder="1" applyAlignment="1">
      <alignment vertical="center"/>
    </xf>
    <xf numFmtId="0" fontId="7" fillId="0" borderId="12" xfId="0" applyFont="1" applyFill="1" applyBorder="1" applyAlignment="1">
      <alignment horizontal="center" vertical="center" wrapText="1"/>
    </xf>
    <xf numFmtId="41" fontId="131" fillId="0" borderId="10" xfId="0" applyNumberFormat="1" applyFont="1" applyFill="1" applyBorder="1" applyAlignment="1">
      <alignment horizontal="right" vertical="center" wrapText="1"/>
    </xf>
    <xf numFmtId="49" fontId="8" fillId="0" borderId="14" xfId="58" applyNumberFormat="1" applyFont="1" applyFill="1" applyBorder="1" applyAlignment="1">
      <alignment vertical="center"/>
    </xf>
    <xf numFmtId="49" fontId="32" fillId="0" borderId="14" xfId="58" applyNumberFormat="1" applyFont="1" applyFill="1" applyBorder="1" applyAlignment="1">
      <alignment vertical="center"/>
    </xf>
    <xf numFmtId="49" fontId="32" fillId="0" borderId="13" xfId="58" applyNumberFormat="1" applyFont="1" applyFill="1" applyBorder="1" applyAlignment="1">
      <alignment horizontal="left" vertical="center"/>
    </xf>
    <xf numFmtId="49" fontId="7" fillId="0" borderId="12" xfId="58" applyNumberFormat="1" applyFont="1" applyFill="1" applyBorder="1" applyAlignment="1">
      <alignment horizontal="left" vertical="center"/>
    </xf>
    <xf numFmtId="49" fontId="32" fillId="0" borderId="11" xfId="58" applyNumberFormat="1" applyFont="1" applyFill="1" applyBorder="1" applyAlignment="1">
      <alignment vertical="center"/>
    </xf>
    <xf numFmtId="49" fontId="8" fillId="0" borderId="11" xfId="58" applyNumberFormat="1" applyFont="1" applyFill="1" applyBorder="1" applyAlignment="1">
      <alignment vertical="center"/>
    </xf>
    <xf numFmtId="41" fontId="8" fillId="0" borderId="11" xfId="58" applyNumberFormat="1" applyFont="1" applyFill="1" applyBorder="1" applyAlignment="1">
      <alignment vertical="center"/>
    </xf>
    <xf numFmtId="41" fontId="8" fillId="0" borderId="10" xfId="58" applyNumberFormat="1" applyFont="1" applyFill="1" applyBorder="1" applyAlignment="1">
      <alignment vertical="center"/>
    </xf>
    <xf numFmtId="49" fontId="7" fillId="0" borderId="11" xfId="58" applyNumberFormat="1" applyFont="1" applyFill="1" applyBorder="1" applyAlignment="1">
      <alignment vertical="center"/>
    </xf>
    <xf numFmtId="49" fontId="6" fillId="0" borderId="11" xfId="58" applyNumberFormat="1" applyFont="1" applyFill="1" applyBorder="1" applyAlignment="1">
      <alignment vertical="center"/>
    </xf>
    <xf numFmtId="41" fontId="6" fillId="0" borderId="11" xfId="58" applyNumberFormat="1" applyFont="1" applyFill="1" applyBorder="1" applyAlignment="1">
      <alignment vertical="center"/>
    </xf>
    <xf numFmtId="41" fontId="6" fillId="0" borderId="10" xfId="58" applyNumberFormat="1" applyFont="1" applyFill="1" applyBorder="1" applyAlignment="1">
      <alignment vertical="center"/>
    </xf>
    <xf numFmtId="49" fontId="132" fillId="0" borderId="11" xfId="58" applyNumberFormat="1" applyFont="1" applyFill="1" applyBorder="1" applyAlignment="1">
      <alignment vertical="center"/>
    </xf>
    <xf numFmtId="41" fontId="6" fillId="0" borderId="11" xfId="58" applyNumberFormat="1" applyFont="1" applyFill="1" applyBorder="1" applyAlignment="1">
      <alignment horizontal="right" vertical="center"/>
    </xf>
    <xf numFmtId="0" fontId="7" fillId="0" borderId="35" xfId="58" applyFont="1" applyFill="1" applyBorder="1" applyAlignment="1">
      <alignment horizontal="distributed" vertical="center" wrapText="1"/>
    </xf>
    <xf numFmtId="0" fontId="7" fillId="0" borderId="63" xfId="58" applyFont="1" applyFill="1" applyBorder="1" applyAlignment="1">
      <alignment horizontal="distributed" vertical="distributed" wrapText="1"/>
    </xf>
    <xf numFmtId="0" fontId="6" fillId="0" borderId="11" xfId="58" applyFont="1" applyBorder="1" applyAlignment="1">
      <alignment vertical="top"/>
    </xf>
    <xf numFmtId="179" fontId="7" fillId="0" borderId="11" xfId="58" applyNumberFormat="1" applyFont="1" applyBorder="1" applyAlignment="1">
      <alignment horizontal="center" vertical="top"/>
    </xf>
    <xf numFmtId="179" fontId="6" fillId="0" borderId="11" xfId="58" applyNumberFormat="1" applyFont="1" applyBorder="1" applyAlignment="1">
      <alignment vertical="top"/>
    </xf>
    <xf numFmtId="0" fontId="6" fillId="0" borderId="26" xfId="58" applyFont="1" applyBorder="1" applyAlignment="1">
      <alignment vertical="center"/>
    </xf>
    <xf numFmtId="0" fontId="7" fillId="0" borderId="26" xfId="58" applyFont="1" applyBorder="1" applyAlignment="1">
      <alignment horizontal="right" vertical="center"/>
    </xf>
    <xf numFmtId="0" fontId="72" fillId="25" borderId="50" xfId="0" applyFont="1" applyFill="1" applyBorder="1" applyAlignment="1">
      <alignment horizontal="distributed" vertical="center" indent="1"/>
    </xf>
    <xf numFmtId="0" fontId="134" fillId="25" borderId="30" xfId="0" applyFont="1" applyFill="1" applyBorder="1">
      <alignment vertical="center"/>
    </xf>
    <xf numFmtId="0" fontId="135" fillId="25" borderId="12" xfId="0" applyFont="1" applyFill="1" applyBorder="1" applyAlignment="1">
      <alignment horizontal="left" vertical="top" wrapText="1"/>
    </xf>
    <xf numFmtId="0" fontId="134" fillId="25" borderId="24" xfId="0" applyFont="1" applyFill="1" applyBorder="1" applyAlignment="1">
      <alignment vertical="top" wrapText="1"/>
    </xf>
    <xf numFmtId="0" fontId="61" fillId="25" borderId="12" xfId="66" applyNumberFormat="1" applyFont="1" applyFill="1" applyBorder="1" applyAlignment="1">
      <alignment horizontal="left" vertical="top" wrapText="1" indent="1"/>
    </xf>
    <xf numFmtId="0" fontId="132" fillId="25" borderId="12" xfId="66" applyNumberFormat="1" applyFont="1" applyFill="1" applyBorder="1" applyAlignment="1">
      <alignment horizontal="left" vertical="top" wrapText="1" indent="1"/>
    </xf>
    <xf numFmtId="0" fontId="176" fillId="0" borderId="24" xfId="0" applyFont="1" applyFill="1" applyBorder="1" applyAlignment="1">
      <alignment horizontal="left" vertical="top" wrapText="1"/>
    </xf>
    <xf numFmtId="0" fontId="176" fillId="0" borderId="24" xfId="0" applyFont="1" applyBorder="1" applyAlignment="1">
      <alignment horizontal="left" vertical="top" wrapText="1"/>
    </xf>
    <xf numFmtId="0" fontId="179" fillId="0" borderId="0" xfId="58" applyFont="1" applyFill="1" applyAlignment="1">
      <alignment vertical="top"/>
    </xf>
    <xf numFmtId="0" fontId="181" fillId="0" borderId="24" xfId="0" applyFont="1" applyFill="1" applyBorder="1" applyAlignment="1">
      <alignment vertical="top" wrapText="1"/>
    </xf>
    <xf numFmtId="0" fontId="181" fillId="25" borderId="24" xfId="0" applyFont="1" applyFill="1" applyBorder="1" applyAlignment="1">
      <alignment vertical="top" wrapText="1"/>
    </xf>
    <xf numFmtId="0" fontId="180" fillId="0" borderId="24" xfId="0" applyFont="1" applyFill="1" applyBorder="1" applyAlignment="1">
      <alignment vertical="top" wrapText="1"/>
    </xf>
    <xf numFmtId="0" fontId="183" fillId="25" borderId="24" xfId="0" applyFont="1" applyFill="1" applyBorder="1" applyAlignment="1">
      <alignment horizontal="left" vertical="top" wrapText="1"/>
    </xf>
    <xf numFmtId="0" fontId="31" fillId="25" borderId="10" xfId="0" applyFont="1" applyFill="1" applyBorder="1" applyAlignment="1">
      <alignment vertical="top" wrapText="1"/>
    </xf>
    <xf numFmtId="0" fontId="142" fillId="25" borderId="10" xfId="0" applyFont="1" applyFill="1" applyBorder="1" applyAlignment="1">
      <alignment vertical="top" wrapText="1"/>
    </xf>
    <xf numFmtId="0" fontId="131" fillId="0" borderId="0" xfId="0" applyFont="1" applyFill="1" applyBorder="1" applyAlignment="1">
      <alignment horizontal="left" vertical="top" wrapText="1"/>
    </xf>
    <xf numFmtId="49" fontId="131" fillId="0" borderId="0" xfId="0" applyNumberFormat="1" applyFont="1" applyFill="1" applyBorder="1" applyAlignment="1">
      <alignment vertical="top" wrapText="1"/>
    </xf>
    <xf numFmtId="49" fontId="131" fillId="0" borderId="32" xfId="0" applyNumberFormat="1" applyFont="1" applyFill="1" applyBorder="1" applyAlignment="1">
      <alignment horizontal="right" vertical="top" wrapText="1"/>
    </xf>
    <xf numFmtId="49" fontId="131" fillId="0" borderId="0" xfId="0" applyNumberFormat="1" applyFont="1" applyFill="1" applyBorder="1" applyAlignment="1">
      <alignment horizontal="right" vertical="top" wrapText="1"/>
    </xf>
    <xf numFmtId="49" fontId="131" fillId="0" borderId="26" xfId="0" applyNumberFormat="1" applyFont="1" applyFill="1" applyBorder="1" applyAlignment="1">
      <alignment vertical="top" wrapText="1"/>
    </xf>
    <xf numFmtId="0" fontId="133" fillId="0" borderId="26" xfId="0" applyFont="1" applyFill="1" applyBorder="1" applyAlignment="1">
      <alignment vertical="top"/>
    </xf>
    <xf numFmtId="0" fontId="133" fillId="0" borderId="26" xfId="0" applyFont="1" applyFill="1" applyBorder="1" applyAlignment="1">
      <alignment horizontal="left" vertical="top"/>
    </xf>
    <xf numFmtId="0" fontId="133" fillId="0" borderId="26" xfId="0" applyFont="1" applyFill="1" applyBorder="1">
      <alignment vertical="center"/>
    </xf>
    <xf numFmtId="0" fontId="133" fillId="0" borderId="0" xfId="0" applyFont="1" applyFill="1" applyAlignment="1">
      <alignment vertical="top"/>
    </xf>
    <xf numFmtId="0" fontId="133" fillId="0" borderId="0" xfId="0" applyFont="1" applyFill="1" applyAlignment="1">
      <alignment horizontal="left" vertical="top"/>
    </xf>
    <xf numFmtId="0" fontId="133" fillId="0" borderId="0" xfId="0" applyFont="1" applyFill="1">
      <alignment vertical="center"/>
    </xf>
    <xf numFmtId="3" fontId="145" fillId="0" borderId="11" xfId="64" applyNumberFormat="1" applyFont="1" applyBorder="1" applyAlignment="1">
      <alignment vertical="top" wrapText="1"/>
    </xf>
    <xf numFmtId="3" fontId="145" fillId="0" borderId="11" xfId="64" applyNumberFormat="1" applyFont="1" applyFill="1" applyBorder="1" applyAlignment="1">
      <alignment vertical="top" wrapText="1"/>
    </xf>
    <xf numFmtId="0" fontId="145" fillId="0" borderId="11" xfId="43" applyFont="1" applyBorder="1" applyAlignment="1">
      <alignment vertical="top" wrapText="1"/>
    </xf>
    <xf numFmtId="0" fontId="149" fillId="0" borderId="11" xfId="0" applyFont="1" applyBorder="1" applyAlignment="1">
      <alignment vertical="top" wrapText="1"/>
    </xf>
    <xf numFmtId="179" fontId="145" fillId="0" borderId="11" xfId="43" applyNumberFormat="1" applyFont="1" applyBorder="1" applyAlignment="1">
      <alignment vertical="top" wrapText="1"/>
    </xf>
    <xf numFmtId="0" fontId="94" fillId="0" borderId="11" xfId="43" applyFont="1" applyBorder="1" applyAlignment="1">
      <alignment vertical="top" wrapText="1"/>
    </xf>
    <xf numFmtId="0" fontId="93" fillId="0" borderId="35" xfId="43" applyFont="1" applyBorder="1" applyAlignment="1">
      <alignment vertical="top" wrapText="1"/>
    </xf>
    <xf numFmtId="3" fontId="145" fillId="0" borderId="35" xfId="64" applyNumberFormat="1" applyFont="1" applyBorder="1" applyAlignment="1">
      <alignment vertical="top" wrapText="1"/>
    </xf>
    <xf numFmtId="0" fontId="10" fillId="0" borderId="32" xfId="58" applyFont="1" applyBorder="1" applyAlignment="1">
      <alignment vertical="top"/>
    </xf>
    <xf numFmtId="0" fontId="11" fillId="0" borderId="32" xfId="58" applyFont="1" applyBorder="1" applyAlignment="1">
      <alignment vertical="top"/>
    </xf>
    <xf numFmtId="0" fontId="28" fillId="0" borderId="32" xfId="58" applyFont="1" applyBorder="1" applyAlignment="1">
      <alignment vertical="top"/>
    </xf>
    <xf numFmtId="0" fontId="30" fillId="0" borderId="43" xfId="58" applyFont="1" applyBorder="1" applyAlignment="1">
      <alignment vertical="top"/>
    </xf>
    <xf numFmtId="0" fontId="10" fillId="0" borderId="24" xfId="58" applyFont="1" applyBorder="1" applyAlignment="1">
      <alignment vertical="top"/>
    </xf>
    <xf numFmtId="0" fontId="11" fillId="0" borderId="24" xfId="58" applyFont="1" applyBorder="1" applyAlignment="1">
      <alignment vertical="top"/>
    </xf>
    <xf numFmtId="0" fontId="28" fillId="0" borderId="24" xfId="58" applyFont="1" applyBorder="1" applyAlignment="1">
      <alignment vertical="top"/>
    </xf>
    <xf numFmtId="0" fontId="10" fillId="0" borderId="27" xfId="58" applyFont="1" applyBorder="1" applyAlignment="1">
      <alignment vertical="top"/>
    </xf>
    <xf numFmtId="0" fontId="10" fillId="0" borderId="40" xfId="58" applyFont="1" applyBorder="1" applyAlignment="1">
      <alignment vertical="top"/>
    </xf>
    <xf numFmtId="0" fontId="172" fillId="0" borderId="12" xfId="58" applyFont="1" applyBorder="1" applyAlignment="1">
      <alignment horizontal="left" vertical="top" wrapText="1"/>
    </xf>
    <xf numFmtId="41" fontId="6" fillId="0" borderId="28" xfId="0" applyNumberFormat="1" applyFont="1" applyFill="1" applyBorder="1" applyAlignment="1">
      <alignment horizontal="right" vertical="center" wrapText="1"/>
    </xf>
    <xf numFmtId="49" fontId="172" fillId="0" borderId="12" xfId="58" applyNumberFormat="1" applyFont="1" applyFill="1" applyBorder="1" applyAlignment="1">
      <alignment horizontal="left" vertical="top" wrapText="1"/>
    </xf>
    <xf numFmtId="49" fontId="7" fillId="0" borderId="11" xfId="58" applyNumberFormat="1" applyFont="1" applyFill="1" applyBorder="1" applyAlignment="1">
      <alignment vertical="top"/>
    </xf>
    <xf numFmtId="49" fontId="7" fillId="0" borderId="11" xfId="58" applyNumberFormat="1" applyFont="1" applyFill="1" applyBorder="1" applyAlignment="1">
      <alignment vertical="top" wrapText="1"/>
    </xf>
    <xf numFmtId="49" fontId="6" fillId="0" borderId="11" xfId="58" applyNumberFormat="1" applyFont="1" applyFill="1" applyBorder="1" applyAlignment="1">
      <alignment vertical="top"/>
    </xf>
    <xf numFmtId="41" fontId="11" fillId="0" borderId="11" xfId="58" applyNumberFormat="1" applyFont="1" applyBorder="1" applyAlignment="1">
      <alignment vertical="top"/>
    </xf>
    <xf numFmtId="0" fontId="19" fillId="0" borderId="0" xfId="0" applyFont="1">
      <alignment vertical="center"/>
    </xf>
    <xf numFmtId="0" fontId="7" fillId="0" borderId="34" xfId="0" applyFont="1" applyBorder="1" applyAlignment="1">
      <alignment horizontal="right"/>
    </xf>
    <xf numFmtId="0" fontId="6" fillId="0" borderId="36" xfId="65" applyFont="1" applyBorder="1" applyAlignment="1">
      <alignment horizontal="center"/>
    </xf>
    <xf numFmtId="0" fontId="6" fillId="0" borderId="37" xfId="65" applyFont="1" applyBorder="1" applyAlignment="1">
      <alignment horizontal="center"/>
    </xf>
    <xf numFmtId="0" fontId="6" fillId="0" borderId="36" xfId="65" applyFont="1" applyBorder="1" applyAlignment="1">
      <alignment horizontal="center" wrapText="1"/>
    </xf>
    <xf numFmtId="0" fontId="6" fillId="0" borderId="37" xfId="65" applyFont="1" applyBorder="1" applyAlignment="1">
      <alignment horizontal="center" wrapText="1"/>
    </xf>
    <xf numFmtId="0" fontId="19" fillId="0" borderId="0" xfId="60" applyFont="1" applyAlignment="1">
      <alignment horizontal="center" vertical="top"/>
    </xf>
    <xf numFmtId="0" fontId="7" fillId="0" borderId="0" xfId="60" quotePrefix="1" applyFont="1" applyBorder="1" applyAlignment="1">
      <alignment horizontal="right"/>
    </xf>
    <xf numFmtId="0" fontId="6" fillId="0" borderId="0" xfId="60" quotePrefix="1" applyFont="1" applyBorder="1" applyAlignment="1">
      <alignment horizontal="right"/>
    </xf>
    <xf numFmtId="0" fontId="9" fillId="0" borderId="0" xfId="60" applyFont="1" applyBorder="1" applyAlignment="1">
      <alignment horizontal="left" wrapText="1"/>
    </xf>
    <xf numFmtId="0" fontId="116" fillId="0" borderId="0" xfId="60" applyFont="1" applyBorder="1" applyAlignment="1">
      <alignment horizontal="left" wrapText="1"/>
    </xf>
    <xf numFmtId="0" fontId="18" fillId="0" borderId="0" xfId="60" applyFont="1" applyAlignment="1">
      <alignment horizontal="center"/>
    </xf>
    <xf numFmtId="0" fontId="19" fillId="0" borderId="0" xfId="60" applyFont="1" applyAlignment="1">
      <alignment horizontal="center"/>
    </xf>
    <xf numFmtId="0" fontId="8" fillId="0" borderId="18" xfId="65" applyFont="1" applyBorder="1" applyAlignment="1">
      <alignment horizontal="center" vertical="center"/>
    </xf>
    <xf numFmtId="0" fontId="8" fillId="0" borderId="11" xfId="65" applyFont="1" applyBorder="1" applyAlignment="1">
      <alignment horizontal="center" vertical="center"/>
    </xf>
    <xf numFmtId="0" fontId="8" fillId="0" borderId="35" xfId="65" applyFont="1" applyBorder="1" applyAlignment="1">
      <alignment horizontal="center" vertical="center"/>
    </xf>
    <xf numFmtId="0" fontId="85" fillId="0" borderId="0" xfId="62" applyFont="1" applyBorder="1" applyAlignment="1">
      <alignment horizontal="distributed" vertical="center" indent="2"/>
    </xf>
    <xf numFmtId="0" fontId="27" fillId="0" borderId="47" xfId="43" applyFont="1" applyFill="1" applyBorder="1" applyAlignment="1">
      <alignment vertical="center"/>
    </xf>
    <xf numFmtId="0" fontId="9" fillId="0" borderId="47" xfId="43" applyFont="1" applyFill="1" applyBorder="1" applyAlignment="1">
      <alignment vertical="center"/>
    </xf>
    <xf numFmtId="9" fontId="9" fillId="0" borderId="0" xfId="233" applyFont="1" applyFill="1" applyAlignment="1">
      <alignment vertical="center"/>
    </xf>
    <xf numFmtId="9" fontId="6" fillId="0" borderId="0" xfId="233" applyFont="1" applyAlignment="1">
      <alignment vertical="center"/>
    </xf>
    <xf numFmtId="0" fontId="5" fillId="0" borderId="0" xfId="43" applyFont="1" applyFill="1" applyAlignment="1">
      <alignment horizontal="center" vertical="center"/>
    </xf>
    <xf numFmtId="0" fontId="18" fillId="0" borderId="0" xfId="0" applyFont="1" applyAlignment="1">
      <alignment horizontal="center" vertical="center"/>
    </xf>
    <xf numFmtId="0" fontId="117" fillId="0" borderId="26" xfId="43" applyFont="1" applyFill="1" applyBorder="1" applyAlignment="1">
      <alignment horizontal="right" vertical="center"/>
    </xf>
    <xf numFmtId="0" fontId="6" fillId="0" borderId="26" xfId="43" applyFont="1" applyFill="1" applyBorder="1" applyAlignment="1">
      <alignment horizontal="right" vertical="center"/>
    </xf>
    <xf numFmtId="0" fontId="7" fillId="0" borderId="61" xfId="43" applyFont="1" applyFill="1" applyBorder="1" applyAlignment="1">
      <alignment horizontal="distributed" vertical="center" wrapText="1" indent="1"/>
    </xf>
    <xf numFmtId="0" fontId="0" fillId="0" borderId="57" xfId="0" applyBorder="1" applyAlignment="1">
      <alignment horizontal="distributed" vertical="center" indent="1"/>
    </xf>
    <xf numFmtId="0" fontId="7" fillId="0" borderId="48" xfId="43" applyFont="1" applyFill="1" applyBorder="1" applyAlignment="1">
      <alignment horizontal="center" vertical="center" wrapText="1"/>
    </xf>
    <xf numFmtId="0" fontId="6" fillId="0" borderId="18" xfId="43" applyFont="1" applyFill="1" applyBorder="1" applyAlignment="1">
      <alignment horizontal="center" vertical="center" wrapText="1"/>
    </xf>
    <xf numFmtId="0" fontId="7" fillId="0" borderId="60" xfId="43" applyFont="1" applyFill="1" applyBorder="1" applyAlignment="1">
      <alignment horizontal="distributed" vertical="center" wrapText="1" indent="1"/>
    </xf>
    <xf numFmtId="0" fontId="6" fillId="0" borderId="57" xfId="43" applyFont="1" applyFill="1" applyBorder="1" applyAlignment="1">
      <alignment horizontal="distributed" vertical="center" wrapText="1" indent="1"/>
    </xf>
    <xf numFmtId="0" fontId="6" fillId="0" borderId="30" xfId="43" applyFont="1" applyFill="1" applyBorder="1" applyAlignment="1">
      <alignment horizontal="distributed" vertical="center" wrapText="1" indent="1"/>
    </xf>
    <xf numFmtId="0" fontId="73" fillId="0" borderId="23" xfId="0" applyFont="1" applyBorder="1" applyAlignment="1">
      <alignment horizontal="left"/>
    </xf>
    <xf numFmtId="0" fontId="7" fillId="0" borderId="0" xfId="0" applyFont="1" applyAlignment="1">
      <alignment horizontal="left"/>
    </xf>
    <xf numFmtId="0" fontId="7" fillId="0" borderId="24" xfId="0" applyFont="1" applyBorder="1" applyAlignment="1">
      <alignment horizontal="left"/>
    </xf>
    <xf numFmtId="0" fontId="176" fillId="25" borderId="0" xfId="0" applyFont="1" applyFill="1" applyBorder="1" applyAlignment="1">
      <alignment horizontal="left" vertical="top" wrapText="1"/>
    </xf>
    <xf numFmtId="0" fontId="6" fillId="25" borderId="24" xfId="0" applyFont="1" applyFill="1" applyBorder="1" applyAlignment="1">
      <alignment horizontal="left" vertical="top" wrapText="1"/>
    </xf>
    <xf numFmtId="0" fontId="176" fillId="0" borderId="0" xfId="0" applyFont="1" applyBorder="1" applyAlignment="1">
      <alignment horizontal="left" vertical="top" wrapText="1"/>
    </xf>
    <xf numFmtId="0" fontId="6" fillId="0" borderId="24" xfId="0" applyFont="1" applyBorder="1" applyAlignment="1">
      <alignment horizontal="left" vertical="top" wrapText="1"/>
    </xf>
    <xf numFmtId="0" fontId="14" fillId="0" borderId="0" xfId="0" applyFont="1" applyFill="1" applyAlignment="1">
      <alignment horizontal="center" vertical="center"/>
    </xf>
    <xf numFmtId="0" fontId="19" fillId="0" borderId="0" xfId="0" applyFont="1" applyAlignment="1">
      <alignment horizontal="center" vertical="center"/>
    </xf>
    <xf numFmtId="0" fontId="176" fillId="0" borderId="26" xfId="0" applyFont="1" applyFill="1" applyBorder="1" applyAlignment="1">
      <alignment horizontal="center" vertical="center"/>
    </xf>
    <xf numFmtId="0" fontId="6" fillId="0" borderId="26" xfId="0" applyFont="1" applyFill="1" applyBorder="1" applyAlignment="1">
      <alignment horizontal="center" vertical="center"/>
    </xf>
    <xf numFmtId="0" fontId="61" fillId="0" borderId="0" xfId="0" applyFont="1" applyBorder="1" applyAlignment="1">
      <alignment horizontal="left" vertical="top" wrapText="1"/>
    </xf>
    <xf numFmtId="0" fontId="131" fillId="0" borderId="24" xfId="0" applyFont="1" applyBorder="1" applyAlignment="1">
      <alignment horizontal="left" vertical="top" wrapText="1"/>
    </xf>
    <xf numFmtId="0" fontId="140" fillId="0" borderId="23" xfId="0" applyFont="1" applyBorder="1" applyAlignment="1">
      <alignment horizontal="left" vertical="top"/>
    </xf>
    <xf numFmtId="0" fontId="140" fillId="0" borderId="0" xfId="0" applyFont="1" applyAlignment="1">
      <alignment horizontal="left" vertical="top"/>
    </xf>
    <xf numFmtId="0" fontId="140" fillId="0" borderId="24" xfId="0" applyFont="1" applyBorder="1" applyAlignment="1">
      <alignment horizontal="left" vertical="top"/>
    </xf>
    <xf numFmtId="0" fontId="5" fillId="0" borderId="0" xfId="0" applyFont="1" applyFill="1" applyAlignment="1">
      <alignment horizontal="center" vertical="center"/>
    </xf>
    <xf numFmtId="0" fontId="5" fillId="0" borderId="0" xfId="0" applyFont="1" applyAlignment="1">
      <alignment horizontal="center" vertical="center"/>
    </xf>
    <xf numFmtId="0" fontId="7" fillId="0" borderId="26" xfId="0" applyFont="1" applyBorder="1" applyAlignment="1">
      <alignment horizontal="right" vertical="center"/>
    </xf>
    <xf numFmtId="0" fontId="6" fillId="0" borderId="26" xfId="0" applyFont="1" applyBorder="1" applyAlignment="1">
      <alignment horizontal="right" vertical="center"/>
    </xf>
    <xf numFmtId="0" fontId="27" fillId="0" borderId="47" xfId="0" applyFont="1" applyBorder="1" applyAlignment="1">
      <alignment vertical="center"/>
    </xf>
    <xf numFmtId="176" fontId="27" fillId="0" borderId="47" xfId="0" applyNumberFormat="1" applyFont="1" applyBorder="1" applyAlignment="1">
      <alignment vertical="center"/>
    </xf>
    <xf numFmtId="0" fontId="7" fillId="0" borderId="20" xfId="0" applyFont="1" applyBorder="1" applyAlignment="1">
      <alignment horizontal="distributed" vertical="center" wrapText="1" indent="1"/>
    </xf>
    <xf numFmtId="0" fontId="6" fillId="0" borderId="16" xfId="0" applyFont="1" applyBorder="1" applyAlignment="1">
      <alignment horizontal="distributed" vertical="center" wrapText="1" indent="1"/>
    </xf>
    <xf numFmtId="0" fontId="7" fillId="0" borderId="16" xfId="0" applyFont="1" applyBorder="1" applyAlignment="1">
      <alignment horizontal="distributed" vertical="center" wrapText="1" indent="1"/>
    </xf>
    <xf numFmtId="0" fontId="7" fillId="0" borderId="56" xfId="0" applyFont="1" applyBorder="1" applyAlignment="1">
      <alignment horizontal="distributed" vertical="center" wrapText="1" indent="1"/>
    </xf>
    <xf numFmtId="0" fontId="6" fillId="0" borderId="56" xfId="0" applyFont="1" applyBorder="1" applyAlignment="1">
      <alignment horizontal="distributed" vertical="center" wrapText="1" indent="1"/>
    </xf>
    <xf numFmtId="0" fontId="19" fillId="0" borderId="0" xfId="0" applyFont="1" applyFill="1" applyAlignment="1">
      <alignment horizontal="center" vertical="center"/>
    </xf>
    <xf numFmtId="0" fontId="117" fillId="0" borderId="26" xfId="0" applyFont="1" applyFill="1" applyBorder="1" applyAlignment="1">
      <alignment horizontal="right" vertical="center"/>
    </xf>
    <xf numFmtId="0" fontId="6" fillId="0" borderId="26" xfId="0" applyFont="1" applyFill="1" applyBorder="1" applyAlignment="1">
      <alignment horizontal="right" vertical="center"/>
    </xf>
    <xf numFmtId="0" fontId="31" fillId="0" borderId="48" xfId="0" applyFont="1" applyFill="1" applyBorder="1" applyAlignment="1">
      <alignment horizontal="distributed" vertical="center" wrapText="1" indent="2"/>
    </xf>
    <xf numFmtId="0" fontId="11" fillId="0" borderId="49" xfId="0" applyFont="1" applyFill="1" applyBorder="1" applyAlignment="1">
      <alignment horizontal="distributed" vertical="center" wrapText="1" indent="2"/>
    </xf>
    <xf numFmtId="0" fontId="11" fillId="0" borderId="32" xfId="0" applyFont="1" applyFill="1" applyBorder="1" applyAlignment="1">
      <alignment horizontal="right" vertical="center" wrapText="1"/>
    </xf>
    <xf numFmtId="0" fontId="74" fillId="0" borderId="24" xfId="0" applyFont="1" applyBorder="1" applyAlignment="1">
      <alignment vertical="center" wrapText="1"/>
    </xf>
    <xf numFmtId="0" fontId="31" fillId="0" borderId="12" xfId="0" applyFont="1" applyFill="1" applyBorder="1" applyAlignment="1">
      <alignment horizontal="left" vertical="top" wrapText="1"/>
    </xf>
    <xf numFmtId="0" fontId="99" fillId="0" borderId="32" xfId="0" applyFont="1" applyFill="1" applyBorder="1" applyAlignment="1">
      <alignment horizontal="right" vertical="center" wrapText="1"/>
    </xf>
    <xf numFmtId="0" fontId="11" fillId="0" borderId="12" xfId="0" applyFont="1" applyFill="1" applyBorder="1" applyAlignment="1">
      <alignment horizontal="left" vertical="top" wrapText="1"/>
    </xf>
    <xf numFmtId="3" fontId="11" fillId="0" borderId="11" xfId="0" applyNumberFormat="1" applyFont="1" applyFill="1" applyBorder="1" applyAlignment="1">
      <alignment horizontal="right" vertical="top" wrapText="1"/>
    </xf>
    <xf numFmtId="3" fontId="181" fillId="0" borderId="32" xfId="0" applyNumberFormat="1" applyFont="1" applyFill="1" applyBorder="1" applyAlignment="1">
      <alignment horizontal="left" vertical="top" wrapText="1"/>
    </xf>
    <xf numFmtId="3" fontId="11" fillId="0" borderId="24" xfId="0" applyNumberFormat="1" applyFont="1" applyFill="1" applyBorder="1" applyAlignment="1">
      <alignment horizontal="left" vertical="top" wrapText="1"/>
    </xf>
    <xf numFmtId="0" fontId="181" fillId="0" borderId="32" xfId="0" applyFont="1" applyFill="1" applyBorder="1" applyAlignment="1">
      <alignment horizontal="left" vertical="top" wrapText="1"/>
    </xf>
    <xf numFmtId="0" fontId="11" fillId="0" borderId="24" xfId="0" applyFont="1" applyFill="1" applyBorder="1" applyAlignment="1">
      <alignment horizontal="left" vertical="top" wrapText="1"/>
    </xf>
    <xf numFmtId="0" fontId="108" fillId="0" borderId="32" xfId="0" applyFont="1" applyFill="1" applyBorder="1" applyAlignment="1">
      <alignment horizontal="left" vertical="center" wrapText="1"/>
    </xf>
    <xf numFmtId="0" fontId="11" fillId="0" borderId="24" xfId="0" applyFont="1" applyFill="1" applyBorder="1" applyAlignment="1">
      <alignment horizontal="left" vertical="center" wrapText="1"/>
    </xf>
    <xf numFmtId="0" fontId="11" fillId="0" borderId="24" xfId="0" applyFont="1" applyBorder="1" applyAlignment="1">
      <alignment horizontal="left" vertical="top" wrapText="1"/>
    </xf>
    <xf numFmtId="0" fontId="181" fillId="0" borderId="32" xfId="0" applyFont="1" applyFill="1" applyBorder="1" applyAlignment="1">
      <alignment horizontal="left" vertical="center" wrapText="1"/>
    </xf>
    <xf numFmtId="0" fontId="180" fillId="25" borderId="32" xfId="0" applyFont="1" applyFill="1" applyBorder="1" applyAlignment="1">
      <alignment horizontal="left" vertical="center" wrapText="1"/>
    </xf>
    <xf numFmtId="0" fontId="138" fillId="25" borderId="24" xfId="0" applyFont="1" applyFill="1" applyBorder="1" applyAlignment="1">
      <alignment horizontal="left" vertical="center" wrapText="1"/>
    </xf>
    <xf numFmtId="0" fontId="181" fillId="0" borderId="47" xfId="0" applyFont="1" applyFill="1" applyBorder="1" applyAlignment="1">
      <alignment horizontal="left" vertical="center"/>
    </xf>
    <xf numFmtId="0" fontId="11" fillId="0" borderId="47" xfId="0" applyFont="1" applyFill="1" applyBorder="1" applyAlignment="1">
      <alignment horizontal="left" vertical="center"/>
    </xf>
    <xf numFmtId="0" fontId="181" fillId="0" borderId="0" xfId="0" applyFont="1" applyFill="1" applyBorder="1" applyAlignment="1">
      <alignment horizontal="left" vertical="center"/>
    </xf>
    <xf numFmtId="0" fontId="11" fillId="0" borderId="0" xfId="0" applyFont="1" applyFill="1" applyBorder="1" applyAlignment="1">
      <alignment horizontal="left" vertical="center"/>
    </xf>
    <xf numFmtId="0" fontId="180" fillId="0" borderId="32" xfId="0" applyFont="1" applyFill="1" applyBorder="1" applyAlignment="1">
      <alignment horizontal="left" vertical="center" wrapText="1"/>
    </xf>
    <xf numFmtId="0" fontId="138" fillId="0" borderId="24" xfId="0" applyFont="1" applyFill="1" applyBorder="1" applyAlignment="1">
      <alignment horizontal="left" vertical="center" wrapText="1"/>
    </xf>
    <xf numFmtId="0" fontId="11" fillId="0" borderId="32" xfId="0" applyFont="1" applyFill="1" applyBorder="1" applyAlignment="1">
      <alignment horizontal="left" vertical="top" wrapText="1"/>
    </xf>
    <xf numFmtId="0" fontId="181" fillId="0" borderId="11" xfId="0" applyNumberFormat="1" applyFont="1" applyFill="1" applyBorder="1" applyAlignment="1">
      <alignment horizontal="left" vertical="top" wrapText="1"/>
    </xf>
    <xf numFmtId="0" fontId="11" fillId="0" borderId="10" xfId="0" applyNumberFormat="1" applyFont="1" applyFill="1" applyBorder="1" applyAlignment="1">
      <alignment horizontal="left" vertical="top" wrapText="1"/>
    </xf>
    <xf numFmtId="176" fontId="180" fillId="0" borderId="32" xfId="0" applyNumberFormat="1" applyFont="1" applyFill="1" applyBorder="1" applyAlignment="1">
      <alignment horizontal="left" vertical="top" wrapText="1"/>
    </xf>
    <xf numFmtId="176" fontId="138" fillId="0" borderId="24" xfId="0" applyNumberFormat="1" applyFont="1" applyFill="1" applyBorder="1" applyAlignment="1">
      <alignment horizontal="left" vertical="top" wrapText="1"/>
    </xf>
    <xf numFmtId="177" fontId="7" fillId="0" borderId="18" xfId="41" applyNumberFormat="1" applyFont="1" applyFill="1" applyBorder="1" applyAlignment="1">
      <alignment horizontal="center" vertical="center" wrapText="1"/>
    </xf>
    <xf numFmtId="0" fontId="3" fillId="0" borderId="35" xfId="41" applyBorder="1">
      <alignment vertical="center"/>
    </xf>
    <xf numFmtId="0" fontId="7" fillId="0" borderId="26" xfId="41" applyFont="1" applyFill="1" applyBorder="1" applyAlignment="1">
      <alignment horizontal="right" vertical="center"/>
    </xf>
    <xf numFmtId="0" fontId="6" fillId="0" borderId="26" xfId="41" applyFont="1" applyFill="1" applyBorder="1" applyAlignment="1">
      <alignment horizontal="right" vertical="center"/>
    </xf>
    <xf numFmtId="0" fontId="24" fillId="0" borderId="0" xfId="41" applyFont="1" applyFill="1" applyAlignment="1">
      <alignment horizontal="center" vertical="center"/>
    </xf>
    <xf numFmtId="0" fontId="25" fillId="0" borderId="0" xfId="41" applyFont="1" applyFill="1" applyAlignment="1">
      <alignment horizontal="center" vertical="center"/>
    </xf>
    <xf numFmtId="0" fontId="5" fillId="0" borderId="0" xfId="41" applyFont="1" applyFill="1" applyAlignment="1">
      <alignment horizontal="center" vertical="center"/>
    </xf>
    <xf numFmtId="0" fontId="14" fillId="0" borderId="0" xfId="41" applyFont="1" applyFill="1" applyAlignment="1">
      <alignment horizontal="center" vertical="center"/>
    </xf>
    <xf numFmtId="0" fontId="7" fillId="0" borderId="45" xfId="41" applyFont="1" applyFill="1" applyBorder="1" applyAlignment="1">
      <alignment horizontal="distributed" vertical="center" wrapText="1" indent="1"/>
    </xf>
    <xf numFmtId="0" fontId="6" fillId="0" borderId="12" xfId="41" applyFont="1" applyFill="1" applyBorder="1" applyAlignment="1">
      <alignment horizontal="distributed" vertical="center" wrapText="1" indent="1"/>
    </xf>
    <xf numFmtId="0" fontId="6" fillId="0" borderId="62" xfId="41" applyFont="1" applyFill="1" applyBorder="1" applyAlignment="1">
      <alignment horizontal="distributed" vertical="center" wrapText="1" indent="1"/>
    </xf>
    <xf numFmtId="0" fontId="7" fillId="0" borderId="15" xfId="41" applyFont="1" applyFill="1" applyBorder="1" applyAlignment="1">
      <alignment horizontal="center" vertical="center" wrapText="1"/>
    </xf>
    <xf numFmtId="0" fontId="3" fillId="0" borderId="11" xfId="41" applyBorder="1">
      <alignment vertical="center"/>
    </xf>
    <xf numFmtId="0" fontId="7" fillId="0" borderId="48" xfId="41" applyFont="1" applyFill="1" applyBorder="1" applyAlignment="1">
      <alignment horizontal="center" vertical="center" wrapText="1"/>
    </xf>
    <xf numFmtId="0" fontId="6" fillId="0" borderId="48" xfId="41" applyFont="1" applyFill="1" applyBorder="1" applyAlignment="1">
      <alignment horizontal="center" vertical="center" wrapText="1"/>
    </xf>
    <xf numFmtId="0" fontId="7" fillId="0" borderId="22" xfId="41" applyFont="1" applyFill="1" applyBorder="1" applyAlignment="1">
      <alignment horizontal="distributed" vertical="center" wrapText="1" indent="1"/>
    </xf>
    <xf numFmtId="0" fontId="6" fillId="0" borderId="10" xfId="41" applyFont="1" applyFill="1" applyBorder="1" applyAlignment="1">
      <alignment horizontal="distributed" vertical="center" wrapText="1" indent="1"/>
    </xf>
    <xf numFmtId="0" fontId="6" fillId="0" borderId="63" xfId="41" applyFont="1" applyFill="1" applyBorder="1" applyAlignment="1">
      <alignment horizontal="distributed" vertical="center" wrapText="1" indent="1"/>
    </xf>
    <xf numFmtId="0" fontId="7" fillId="0" borderId="18" xfId="41" applyFont="1" applyFill="1" applyBorder="1" applyAlignment="1">
      <alignment horizontal="distributed" vertical="center" wrapText="1" indent="1"/>
    </xf>
    <xf numFmtId="0" fontId="6" fillId="0" borderId="35" xfId="41" applyFont="1" applyFill="1" applyBorder="1" applyAlignment="1">
      <alignment horizontal="distributed" vertical="center" wrapText="1" indent="1"/>
    </xf>
    <xf numFmtId="0" fontId="7" fillId="0" borderId="32" xfId="0" applyFont="1" applyBorder="1" applyAlignment="1">
      <alignment horizontal="left" vertical="top" wrapText="1"/>
    </xf>
    <xf numFmtId="0" fontId="7" fillId="0" borderId="24" xfId="0" applyFont="1" applyBorder="1" applyAlignment="1">
      <alignment horizontal="left" vertical="top" wrapText="1"/>
    </xf>
    <xf numFmtId="0" fontId="18" fillId="0" borderId="0" xfId="0" applyFont="1" applyFill="1" applyAlignment="1">
      <alignment horizontal="center" vertical="center"/>
    </xf>
    <xf numFmtId="0" fontId="7" fillId="0" borderId="58" xfId="0" applyFont="1" applyFill="1" applyBorder="1" applyAlignment="1">
      <alignment horizontal="distributed" vertical="center" wrapText="1" indent="1"/>
    </xf>
    <xf numFmtId="0" fontId="7" fillId="0" borderId="39" xfId="0" applyFont="1" applyFill="1" applyBorder="1" applyAlignment="1">
      <alignment horizontal="distributed" vertical="center" wrapText="1" indent="1"/>
    </xf>
    <xf numFmtId="0" fontId="7" fillId="0" borderId="32" xfId="0" applyFont="1" applyFill="1" applyBorder="1" applyAlignment="1">
      <alignment horizontal="distributed" vertical="center" wrapText="1" indent="1"/>
    </xf>
    <xf numFmtId="0" fontId="7" fillId="0" borderId="24" xfId="0" applyFont="1" applyFill="1" applyBorder="1" applyAlignment="1">
      <alignment horizontal="distributed" vertical="center" wrapText="1" indent="1"/>
    </xf>
    <xf numFmtId="0" fontId="7" fillId="0" borderId="41" xfId="0" applyFont="1" applyFill="1" applyBorder="1" applyAlignment="1">
      <alignment horizontal="distributed" vertical="center" wrapText="1" indent="1"/>
    </xf>
    <xf numFmtId="0" fontId="7" fillId="0" borderId="64" xfId="0" applyFont="1" applyFill="1" applyBorder="1" applyAlignment="1">
      <alignment horizontal="distributed" vertical="center" wrapText="1" indent="1"/>
    </xf>
    <xf numFmtId="0" fontId="7" fillId="0" borderId="45" xfId="0" applyFont="1" applyFill="1" applyBorder="1" applyAlignment="1">
      <alignment horizontal="distributed" vertical="center" wrapText="1" indent="1"/>
    </xf>
    <xf numFmtId="0" fontId="6" fillId="0" borderId="12" xfId="0" applyFont="1" applyFill="1" applyBorder="1" applyAlignment="1">
      <alignment horizontal="distributed" vertical="center" wrapText="1" indent="1"/>
    </xf>
    <xf numFmtId="0" fontId="6" fillId="0" borderId="62" xfId="0" applyFont="1" applyFill="1" applyBorder="1" applyAlignment="1">
      <alignment horizontal="distributed" vertical="center" wrapText="1" indent="1"/>
    </xf>
    <xf numFmtId="0" fontId="7" fillId="0" borderId="48" xfId="0" applyFont="1" applyFill="1" applyBorder="1" applyAlignment="1">
      <alignment horizontal="distributed" vertical="center" wrapText="1" indent="1"/>
    </xf>
    <xf numFmtId="0" fontId="6" fillId="0" borderId="16" xfId="0" applyFont="1" applyFill="1" applyBorder="1" applyAlignment="1">
      <alignment horizontal="distributed" vertical="center" wrapText="1" indent="1"/>
    </xf>
    <xf numFmtId="0" fontId="6" fillId="0" borderId="18" xfId="0" applyFont="1" applyFill="1" applyBorder="1" applyAlignment="1">
      <alignment horizontal="distributed" vertical="center" wrapText="1" indent="1"/>
    </xf>
    <xf numFmtId="0" fontId="7" fillId="0" borderId="26" xfId="0" applyFont="1" applyFill="1" applyBorder="1" applyAlignment="1">
      <alignment horizontal="right" vertical="center"/>
    </xf>
    <xf numFmtId="0" fontId="7" fillId="0" borderId="45" xfId="0" applyFont="1" applyBorder="1" applyAlignment="1">
      <alignment horizontal="distributed" vertical="center" wrapText="1" indent="1"/>
    </xf>
    <xf numFmtId="0" fontId="6" fillId="0" borderId="12" xfId="0" applyFont="1" applyBorder="1" applyAlignment="1">
      <alignment horizontal="distributed" vertical="center" wrapText="1" indent="1"/>
    </xf>
    <xf numFmtId="0" fontId="6" fillId="0" borderId="62" xfId="0" applyFont="1" applyBorder="1" applyAlignment="1">
      <alignment horizontal="distributed" vertical="center" wrapText="1" indent="1"/>
    </xf>
    <xf numFmtId="0" fontId="7" fillId="0" borderId="48" xfId="0" applyFont="1" applyBorder="1" applyAlignment="1">
      <alignment horizontal="distributed" vertical="center" wrapText="1" indent="1"/>
    </xf>
    <xf numFmtId="0" fontId="6" fillId="0" borderId="18" xfId="0" applyFont="1" applyBorder="1" applyAlignment="1">
      <alignment horizontal="distributed" vertical="center" wrapText="1" indent="1"/>
    </xf>
    <xf numFmtId="0" fontId="7" fillId="0" borderId="49" xfId="0" applyFont="1" applyBorder="1" applyAlignment="1">
      <alignment horizontal="distributed" vertical="center" wrapText="1" indent="1"/>
    </xf>
    <xf numFmtId="0" fontId="6" fillId="0" borderId="19" xfId="0" applyFont="1" applyBorder="1" applyAlignment="1">
      <alignment horizontal="distributed" vertical="center" wrapText="1" indent="1"/>
    </xf>
    <xf numFmtId="0" fontId="6" fillId="0" borderId="10" xfId="0" applyFont="1" applyBorder="1" applyAlignment="1">
      <alignment horizontal="left" vertical="top" wrapText="1"/>
    </xf>
    <xf numFmtId="0" fontId="14" fillId="0" borderId="0" xfId="0" applyFont="1" applyAlignment="1">
      <alignment horizontal="center" vertical="center"/>
    </xf>
    <xf numFmtId="0" fontId="7" fillId="0" borderId="10" xfId="0" applyFont="1" applyBorder="1" applyAlignment="1">
      <alignment vertical="top" wrapText="1"/>
    </xf>
    <xf numFmtId="0" fontId="6" fillId="0" borderId="10" xfId="0" applyFont="1" applyBorder="1" applyAlignment="1">
      <alignment vertical="top" wrapText="1"/>
    </xf>
    <xf numFmtId="0" fontId="176" fillId="0" borderId="10" xfId="0" applyFont="1" applyBorder="1" applyAlignment="1">
      <alignment horizontal="left" vertical="top" wrapText="1"/>
    </xf>
    <xf numFmtId="0" fontId="73" fillId="0" borderId="61" xfId="0" applyFont="1" applyBorder="1" applyAlignment="1">
      <alignment horizontal="distributed" vertical="center" indent="1"/>
    </xf>
    <xf numFmtId="0" fontId="12" fillId="0" borderId="57" xfId="0" applyFont="1" applyBorder="1" applyAlignment="1">
      <alignment horizontal="distributed" vertical="center" indent="1"/>
    </xf>
    <xf numFmtId="0" fontId="117" fillId="0" borderId="26" xfId="0" applyFont="1" applyBorder="1" applyAlignment="1">
      <alignment horizontal="center" vertical="center"/>
    </xf>
    <xf numFmtId="0" fontId="6" fillId="0" borderId="26" xfId="0" applyFont="1" applyBorder="1" applyAlignment="1">
      <alignment horizontal="center" vertical="center"/>
    </xf>
    <xf numFmtId="0" fontId="175" fillId="25" borderId="32" xfId="0" applyFont="1" applyFill="1" applyBorder="1" applyAlignment="1">
      <alignment horizontal="left" vertical="top" wrapText="1"/>
    </xf>
    <xf numFmtId="0" fontId="131" fillId="25" borderId="0" xfId="0" applyFont="1" applyFill="1" applyBorder="1" applyAlignment="1">
      <alignment horizontal="left" vertical="top" wrapText="1"/>
    </xf>
    <xf numFmtId="0" fontId="127" fillId="0" borderId="32" xfId="0" applyFont="1" applyBorder="1" applyAlignment="1">
      <alignment horizontal="left" vertical="top" wrapText="1"/>
    </xf>
    <xf numFmtId="0" fontId="6" fillId="0" borderId="0" xfId="0" applyFont="1" applyBorder="1" applyAlignment="1">
      <alignment horizontal="left" vertical="top" wrapText="1"/>
    </xf>
    <xf numFmtId="0" fontId="12" fillId="0" borderId="52" xfId="0" applyFont="1" applyBorder="1" applyAlignment="1">
      <alignment horizontal="distributed" vertical="center" indent="1"/>
    </xf>
    <xf numFmtId="0" fontId="127" fillId="0" borderId="0" xfId="0" applyFont="1" applyBorder="1" applyAlignment="1">
      <alignment horizontal="left" vertical="center" wrapText="1"/>
    </xf>
    <xf numFmtId="0" fontId="6" fillId="0" borderId="0" xfId="0" applyFont="1" applyBorder="1" applyAlignment="1">
      <alignment horizontal="left" vertical="center" wrapText="1"/>
    </xf>
    <xf numFmtId="0" fontId="6" fillId="0" borderId="32" xfId="0" applyFont="1" applyBorder="1" applyAlignment="1">
      <alignment horizontal="left" vertical="justify" wrapText="1"/>
    </xf>
    <xf numFmtId="0" fontId="6" fillId="0" borderId="0" xfId="0" applyFont="1" applyBorder="1" applyAlignment="1">
      <alignment horizontal="left" vertical="justify" wrapText="1"/>
    </xf>
    <xf numFmtId="0" fontId="152" fillId="0" borderId="0" xfId="0" applyFont="1" applyAlignment="1">
      <alignment vertical="center"/>
    </xf>
    <xf numFmtId="0" fontId="27" fillId="0" borderId="23" xfId="0" applyFont="1" applyBorder="1" applyAlignment="1">
      <alignment horizontal="left" vertical="center" wrapText="1"/>
    </xf>
    <xf numFmtId="0" fontId="27" fillId="0" borderId="0" xfId="0" applyFont="1" applyAlignment="1">
      <alignment horizontal="left" vertical="center" wrapText="1"/>
    </xf>
    <xf numFmtId="0" fontId="27" fillId="0" borderId="0" xfId="63" applyFont="1" applyBorder="1" applyAlignment="1">
      <alignment horizontal="left" wrapText="1"/>
    </xf>
    <xf numFmtId="0" fontId="109" fillId="0" borderId="32" xfId="0" applyFont="1" applyFill="1" applyBorder="1" applyAlignment="1">
      <alignment horizontal="left" vertical="top" wrapText="1"/>
    </xf>
    <xf numFmtId="0" fontId="131" fillId="0" borderId="0" xfId="0" applyFont="1" applyFill="1" applyBorder="1" applyAlignment="1">
      <alignment horizontal="left" vertical="top" wrapText="1"/>
    </xf>
    <xf numFmtId="0" fontId="175" fillId="0" borderId="32" xfId="0" applyFont="1" applyFill="1" applyBorder="1" applyAlignment="1">
      <alignment horizontal="left" vertical="top" wrapText="1"/>
    </xf>
    <xf numFmtId="0" fontId="134" fillId="0" borderId="32" xfId="0" applyFont="1" applyFill="1" applyBorder="1" applyAlignment="1">
      <alignment horizontal="left" vertical="top" wrapText="1"/>
    </xf>
    <xf numFmtId="0" fontId="134" fillId="0" borderId="0" xfId="0" applyFont="1" applyFill="1" applyBorder="1" applyAlignment="1">
      <alignment horizontal="left" vertical="top" wrapText="1"/>
    </xf>
    <xf numFmtId="0" fontId="176" fillId="0" borderId="32" xfId="0" applyFont="1" applyFill="1" applyBorder="1" applyAlignment="1">
      <alignment horizontal="left" vertical="top" wrapText="1"/>
    </xf>
    <xf numFmtId="0" fontId="6" fillId="0" borderId="0" xfId="0" applyFont="1" applyFill="1" applyBorder="1" applyAlignment="1">
      <alignment horizontal="left" vertical="top" wrapText="1"/>
    </xf>
    <xf numFmtId="0" fontId="114" fillId="0" borderId="32" xfId="0" applyFont="1" applyFill="1" applyBorder="1" applyAlignment="1">
      <alignment horizontal="left" vertical="top" wrapText="1"/>
    </xf>
    <xf numFmtId="0" fontId="175" fillId="0" borderId="0" xfId="0" applyFont="1" applyFill="1" applyBorder="1" applyAlignment="1">
      <alignment horizontal="left" vertical="top" wrapText="1"/>
    </xf>
    <xf numFmtId="0" fontId="114" fillId="0" borderId="26" xfId="0" applyFont="1" applyFill="1" applyBorder="1" applyAlignment="1">
      <alignment horizontal="left" vertical="top" wrapText="1"/>
    </xf>
    <xf numFmtId="0" fontId="131" fillId="0" borderId="26" xfId="0" applyFont="1" applyFill="1" applyBorder="1" applyAlignment="1">
      <alignment horizontal="left" vertical="top" wrapText="1"/>
    </xf>
    <xf numFmtId="0" fontId="176" fillId="0" borderId="0" xfId="0" applyFont="1" applyFill="1" applyBorder="1" applyAlignment="1">
      <alignment horizontal="left" vertical="top" wrapText="1"/>
    </xf>
    <xf numFmtId="0" fontId="134" fillId="0" borderId="32" xfId="66" applyNumberFormat="1" applyFont="1" applyFill="1" applyBorder="1" applyAlignment="1">
      <alignment horizontal="left" vertical="center" wrapText="1"/>
    </xf>
    <xf numFmtId="0" fontId="134" fillId="0" borderId="0" xfId="0" applyFont="1" applyFill="1" applyBorder="1" applyAlignment="1">
      <alignment horizontal="left" vertical="center" wrapText="1"/>
    </xf>
    <xf numFmtId="0" fontId="175" fillId="0" borderId="43" xfId="0" applyFont="1" applyFill="1" applyBorder="1" applyAlignment="1">
      <alignment horizontal="left" vertical="top" wrapText="1"/>
    </xf>
    <xf numFmtId="0" fontId="175" fillId="0" borderId="32" xfId="0" applyFont="1" applyFill="1" applyBorder="1" applyAlignment="1">
      <alignment vertical="top" wrapText="1"/>
    </xf>
    <xf numFmtId="0" fontId="131" fillId="0" borderId="0" xfId="0" applyFont="1" applyFill="1" applyBorder="1" applyAlignment="1">
      <alignment vertical="top" wrapText="1"/>
    </xf>
    <xf numFmtId="0" fontId="132" fillId="0" borderId="32" xfId="0" applyFont="1" applyFill="1" applyBorder="1" applyAlignment="1">
      <alignment horizontal="left" vertical="top" wrapText="1"/>
    </xf>
    <xf numFmtId="0" fontId="134" fillId="0" borderId="0" xfId="0" applyFont="1" applyFill="1" applyBorder="1">
      <alignment vertical="center"/>
    </xf>
    <xf numFmtId="0" fontId="6" fillId="0" borderId="0" xfId="0" applyFont="1" applyFill="1" applyBorder="1" applyAlignment="1">
      <alignment vertical="top" wrapText="1"/>
    </xf>
    <xf numFmtId="0" fontId="134" fillId="0" borderId="32" xfId="66" applyNumberFormat="1" applyFont="1" applyFill="1" applyBorder="1" applyAlignment="1">
      <alignment vertical="top" wrapText="1"/>
    </xf>
    <xf numFmtId="0" fontId="134" fillId="0" borderId="0" xfId="0" applyFont="1" applyFill="1" applyBorder="1" applyAlignment="1">
      <alignment vertical="top" wrapText="1"/>
    </xf>
    <xf numFmtId="0" fontId="104" fillId="0" borderId="32" xfId="0" applyFont="1" applyFill="1" applyBorder="1" applyAlignment="1">
      <alignment horizontal="left" vertical="top" wrapText="1"/>
    </xf>
    <xf numFmtId="0" fontId="23" fillId="0" borderId="0" xfId="0" applyFont="1" applyFill="1" applyBorder="1" applyAlignment="1">
      <alignment horizontal="left" vertical="top" wrapText="1"/>
    </xf>
    <xf numFmtId="0" fontId="23" fillId="0" borderId="32" xfId="0" applyFont="1" applyFill="1" applyBorder="1" applyAlignment="1">
      <alignment horizontal="left" vertical="top" wrapText="1"/>
    </xf>
    <xf numFmtId="0" fontId="134" fillId="0" borderId="32" xfId="66" applyNumberFormat="1" applyFont="1" applyFill="1" applyBorder="1" applyAlignment="1">
      <alignment horizontal="left" vertical="top" wrapText="1"/>
    </xf>
    <xf numFmtId="0" fontId="134" fillId="0" borderId="0" xfId="0" applyFont="1" applyFill="1" applyBorder="1" applyAlignment="1">
      <alignment vertical="center"/>
    </xf>
    <xf numFmtId="0" fontId="23" fillId="0" borderId="32" xfId="0" applyFont="1" applyFill="1" applyBorder="1" applyAlignment="1">
      <alignment vertical="top" wrapText="1"/>
    </xf>
    <xf numFmtId="0" fontId="175" fillId="0" borderId="43" xfId="0" applyFont="1" applyFill="1" applyBorder="1" applyAlignment="1">
      <alignment vertical="top" wrapText="1"/>
    </xf>
    <xf numFmtId="0" fontId="131" fillId="0" borderId="26" xfId="0" applyFont="1" applyFill="1" applyBorder="1" applyAlignment="1">
      <alignment vertical="top" wrapText="1"/>
    </xf>
    <xf numFmtId="0" fontId="132" fillId="0" borderId="12" xfId="66" applyNumberFormat="1" applyFont="1" applyBorder="1" applyAlignment="1">
      <alignment horizontal="left" vertical="top" wrapText="1"/>
    </xf>
    <xf numFmtId="0" fontId="132" fillId="0" borderId="12" xfId="66" applyNumberFormat="1" applyFont="1" applyBorder="1" applyAlignment="1">
      <alignment horizontal="left" vertical="top"/>
    </xf>
    <xf numFmtId="0" fontId="132" fillId="0" borderId="60" xfId="0" applyFont="1" applyFill="1" applyBorder="1" applyAlignment="1">
      <alignment horizontal="distributed" vertical="center" indent="1"/>
    </xf>
    <xf numFmtId="0" fontId="132" fillId="0" borderId="52" xfId="0" applyFont="1" applyFill="1" applyBorder="1" applyAlignment="1">
      <alignment horizontal="distributed" vertical="center" indent="1"/>
    </xf>
    <xf numFmtId="0" fontId="175" fillId="0" borderId="40" xfId="0" applyFont="1" applyFill="1" applyBorder="1" applyAlignment="1">
      <alignment horizontal="left" vertical="top" wrapText="1"/>
    </xf>
    <xf numFmtId="0" fontId="131" fillId="0" borderId="51" xfId="0" applyFont="1" applyFill="1" applyBorder="1" applyAlignment="1">
      <alignment horizontal="left" vertical="top" wrapText="1"/>
    </xf>
    <xf numFmtId="0" fontId="118" fillId="25" borderId="26" xfId="0" applyFont="1" applyFill="1" applyBorder="1" applyAlignment="1">
      <alignment horizontal="center" vertical="center"/>
    </xf>
    <xf numFmtId="0" fontId="131" fillId="25" borderId="26" xfId="0" applyFont="1" applyFill="1" applyBorder="1" applyAlignment="1">
      <alignment horizontal="center" vertical="center"/>
    </xf>
    <xf numFmtId="0" fontId="175" fillId="0" borderId="0" xfId="0" applyFont="1" applyFill="1" applyBorder="1" applyAlignment="1">
      <alignment vertical="top" wrapText="1"/>
    </xf>
    <xf numFmtId="0" fontId="177" fillId="0" borderId="0" xfId="0" applyFont="1" applyFill="1" applyBorder="1" applyAlignment="1">
      <alignment horizontal="left" vertical="top"/>
    </xf>
    <xf numFmtId="0" fontId="131" fillId="0" borderId="0" xfId="0" applyFont="1" applyFill="1" applyBorder="1" applyAlignment="1">
      <alignment vertical="top"/>
    </xf>
    <xf numFmtId="0" fontId="0" fillId="0" borderId="0" xfId="0" applyFill="1" applyAlignment="1">
      <alignment vertical="top" wrapText="1"/>
    </xf>
    <xf numFmtId="0" fontId="24" fillId="25" borderId="0" xfId="0" applyFont="1" applyFill="1" applyAlignment="1">
      <alignment horizontal="center" vertical="center"/>
    </xf>
    <xf numFmtId="0" fontId="153" fillId="25" borderId="0" xfId="0" applyFont="1" applyFill="1" applyAlignment="1">
      <alignment horizontal="center" vertical="center"/>
    </xf>
    <xf numFmtId="0" fontId="5" fillId="25" borderId="0" xfId="0" applyFont="1" applyFill="1" applyAlignment="1">
      <alignment horizontal="center" vertical="center"/>
    </xf>
    <xf numFmtId="0" fontId="18" fillId="0" borderId="0" xfId="0" applyFont="1" applyAlignment="1">
      <alignment horizontal="center" vertical="top"/>
    </xf>
    <xf numFmtId="0" fontId="19" fillId="0" borderId="0" xfId="0" applyFont="1" applyAlignment="1">
      <alignment horizontal="center" vertical="top"/>
    </xf>
    <xf numFmtId="0" fontId="117" fillId="0" borderId="26" xfId="58" applyFont="1" applyBorder="1" applyAlignment="1">
      <alignment horizontal="right" vertical="center"/>
    </xf>
    <xf numFmtId="0" fontId="6" fillId="0" borderId="26" xfId="58" applyFont="1" applyBorder="1" applyAlignment="1">
      <alignment horizontal="right" vertical="center"/>
    </xf>
    <xf numFmtId="0" fontId="142" fillId="0" borderId="32" xfId="0" applyFont="1" applyBorder="1" applyAlignment="1">
      <alignment horizontal="left" vertical="top" wrapText="1"/>
    </xf>
    <xf numFmtId="0" fontId="142" fillId="0" borderId="24" xfId="0" applyFont="1" applyBorder="1" applyAlignment="1">
      <alignment vertical="top"/>
    </xf>
    <xf numFmtId="0" fontId="6" fillId="0" borderId="45" xfId="58" applyFont="1" applyBorder="1" applyAlignment="1">
      <alignment horizontal="distributed" vertical="center" wrapText="1"/>
    </xf>
    <xf numFmtId="0" fontId="0" fillId="0" borderId="62" xfId="0" applyBorder="1" applyAlignment="1">
      <alignment vertical="center"/>
    </xf>
    <xf numFmtId="0" fontId="7" fillId="0" borderId="58" xfId="58" applyFont="1" applyBorder="1" applyAlignment="1">
      <alignment horizontal="distributed" vertical="center" wrapText="1"/>
    </xf>
    <xf numFmtId="0" fontId="0" fillId="0" borderId="39" xfId="0" applyBorder="1" applyAlignment="1">
      <alignment vertical="center"/>
    </xf>
    <xf numFmtId="0" fontId="0" fillId="0" borderId="41" xfId="0" applyBorder="1" applyAlignment="1">
      <alignment vertical="center"/>
    </xf>
    <xf numFmtId="0" fontId="0" fillId="0" borderId="64" xfId="0" applyBorder="1" applyAlignment="1">
      <alignment vertical="center"/>
    </xf>
    <xf numFmtId="0" fontId="7" fillId="0" borderId="15" xfId="58" applyFont="1" applyBorder="1" applyAlignment="1">
      <alignment horizontal="distributed" vertical="center" wrapText="1"/>
    </xf>
    <xf numFmtId="0" fontId="7" fillId="0" borderId="35" xfId="58" applyFont="1" applyBorder="1" applyAlignment="1">
      <alignment horizontal="distributed" vertical="center" wrapText="1"/>
    </xf>
    <xf numFmtId="0" fontId="7" fillId="0" borderId="60" xfId="58" applyFont="1" applyBorder="1" applyAlignment="1">
      <alignment horizontal="distributed" vertical="center"/>
    </xf>
    <xf numFmtId="0" fontId="7" fillId="0" borderId="52" xfId="58" applyFont="1" applyBorder="1" applyAlignment="1">
      <alignment horizontal="distributed" vertical="center"/>
    </xf>
    <xf numFmtId="0" fontId="7" fillId="0" borderId="57" xfId="58" applyFont="1" applyBorder="1" applyAlignment="1">
      <alignment horizontal="distributed" vertical="center"/>
    </xf>
    <xf numFmtId="179" fontId="62" fillId="0" borderId="32" xfId="58" applyNumberFormat="1" applyFont="1" applyBorder="1" applyAlignment="1">
      <alignment horizontal="left" vertical="top" wrapText="1"/>
    </xf>
    <xf numFmtId="179" fontId="62" fillId="0" borderId="24" xfId="58" applyNumberFormat="1" applyFont="1" applyBorder="1" applyAlignment="1">
      <alignment horizontal="left" vertical="top" wrapText="1"/>
    </xf>
    <xf numFmtId="179" fontId="154" fillId="0" borderId="32" xfId="58" applyNumberFormat="1" applyFont="1" applyBorder="1" applyAlignment="1">
      <alignment vertical="top" wrapText="1"/>
    </xf>
    <xf numFmtId="0" fontId="155" fillId="0" borderId="24" xfId="0" applyFont="1" applyBorder="1" applyAlignment="1">
      <alignment vertical="top" wrapText="1"/>
    </xf>
    <xf numFmtId="0" fontId="180" fillId="0" borderId="32" xfId="0" applyFont="1" applyFill="1" applyBorder="1" applyAlignment="1">
      <alignment horizontal="justify" vertical="top" wrapText="1"/>
    </xf>
    <xf numFmtId="0" fontId="138" fillId="0" borderId="24" xfId="0" applyFont="1" applyFill="1" applyBorder="1" applyAlignment="1">
      <alignment horizontal="justify" vertical="top"/>
    </xf>
    <xf numFmtId="0" fontId="30" fillId="0" borderId="32" xfId="58" applyFont="1" applyBorder="1" applyAlignment="1">
      <alignment vertical="top"/>
    </xf>
    <xf numFmtId="0" fontId="30" fillId="0" borderId="24" xfId="58" applyFont="1" applyBorder="1" applyAlignment="1">
      <alignment vertical="top"/>
    </xf>
    <xf numFmtId="0" fontId="142" fillId="0" borderId="32" xfId="58" applyFont="1" applyBorder="1" applyAlignment="1">
      <alignment vertical="top" wrapText="1"/>
    </xf>
    <xf numFmtId="0" fontId="138" fillId="0" borderId="24" xfId="0" applyFont="1" applyBorder="1" applyAlignment="1">
      <alignment vertical="top" wrapText="1"/>
    </xf>
    <xf numFmtId="179" fontId="79" fillId="0" borderId="32" xfId="58" applyNumberFormat="1" applyFont="1" applyBorder="1" applyAlignment="1">
      <alignment vertical="top"/>
    </xf>
    <xf numFmtId="0" fontId="32" fillId="0" borderId="24" xfId="0" applyFont="1" applyBorder="1" applyAlignment="1">
      <alignment vertical="top"/>
    </xf>
    <xf numFmtId="0" fontId="7" fillId="0" borderId="60" xfId="58" applyFont="1" applyBorder="1" applyAlignment="1">
      <alignment horizontal="distributed" vertical="center" indent="1"/>
    </xf>
    <xf numFmtId="0" fontId="6" fillId="0" borderId="30" xfId="58" applyFont="1" applyBorder="1" applyAlignment="1">
      <alignment horizontal="distributed" vertical="center" indent="1"/>
    </xf>
    <xf numFmtId="0" fontId="7" fillId="0" borderId="60" xfId="58" applyFont="1" applyBorder="1" applyAlignment="1">
      <alignment horizontal="distributed" vertical="center" wrapText="1" indent="1"/>
    </xf>
    <xf numFmtId="0" fontId="6" fillId="0" borderId="52" xfId="58" applyFont="1" applyBorder="1" applyAlignment="1">
      <alignment horizontal="distributed" vertical="center" indent="1"/>
    </xf>
    <xf numFmtId="0" fontId="6" fillId="0" borderId="57" xfId="58" applyFont="1" applyBorder="1" applyAlignment="1">
      <alignment horizontal="distributed" vertical="center" indent="1"/>
    </xf>
    <xf numFmtId="0" fontId="18" fillId="0" borderId="0" xfId="58" applyFont="1" applyAlignment="1">
      <alignment horizontal="right" vertical="top" indent="1"/>
    </xf>
    <xf numFmtId="0" fontId="19" fillId="0" borderId="0" xfId="58" applyFont="1" applyAlignment="1">
      <alignment horizontal="right" vertical="top" indent="1"/>
    </xf>
    <xf numFmtId="0" fontId="18" fillId="0" borderId="0" xfId="58" applyFont="1" applyAlignment="1">
      <alignment horizontal="left" vertical="top" indent="1"/>
    </xf>
    <xf numFmtId="0" fontId="19" fillId="0" borderId="0" xfId="58" applyFont="1" applyAlignment="1">
      <alignment horizontal="left" vertical="top" indent="1"/>
    </xf>
    <xf numFmtId="0" fontId="7" fillId="0" borderId="26" xfId="58" applyFont="1" applyBorder="1" applyAlignment="1">
      <alignment horizontal="right" vertical="top" indent="1"/>
    </xf>
    <xf numFmtId="0" fontId="172" fillId="0" borderId="26" xfId="58" applyFont="1" applyBorder="1" applyAlignment="1">
      <alignment horizontal="left" vertical="top" indent="1"/>
    </xf>
    <xf numFmtId="0" fontId="7" fillId="0" borderId="26" xfId="58" applyFont="1" applyBorder="1" applyAlignment="1">
      <alignment horizontal="left" vertical="top" indent="1"/>
    </xf>
    <xf numFmtId="0" fontId="5" fillId="0" borderId="0" xfId="0" applyFont="1" applyAlignment="1">
      <alignment horizontal="right" vertical="center" indent="1"/>
    </xf>
    <xf numFmtId="0" fontId="5" fillId="0" borderId="0" xfId="0" applyFont="1" applyAlignment="1">
      <alignment horizontal="left" vertical="center" indent="1"/>
    </xf>
    <xf numFmtId="0" fontId="14" fillId="0" borderId="0" xfId="0" applyFont="1" applyAlignment="1">
      <alignment horizontal="left" vertical="center" indent="1"/>
    </xf>
    <xf numFmtId="0" fontId="171" fillId="0" borderId="0" xfId="0" applyFont="1" applyFill="1" applyAlignment="1">
      <alignment horizontal="right" vertical="center" indent="1"/>
    </xf>
    <xf numFmtId="0" fontId="14" fillId="0" borderId="0" xfId="0" applyFont="1" applyFill="1" applyAlignment="1">
      <alignment horizontal="right" vertical="center" indent="1"/>
    </xf>
    <xf numFmtId="0" fontId="5" fillId="0" borderId="0" xfId="0" applyFont="1" applyFill="1" applyAlignment="1">
      <alignment horizontal="left" vertical="center" indent="1"/>
    </xf>
    <xf numFmtId="0" fontId="7" fillId="0" borderId="18" xfId="58" applyFont="1" applyBorder="1" applyAlignment="1">
      <alignment horizontal="center" vertical="center" wrapText="1"/>
    </xf>
    <xf numFmtId="0" fontId="7" fillId="0" borderId="35" xfId="58" applyFont="1" applyBorder="1" applyAlignment="1">
      <alignment horizontal="center" vertical="center" wrapText="1"/>
    </xf>
    <xf numFmtId="0" fontId="7" fillId="0" borderId="45" xfId="58" applyFont="1" applyBorder="1" applyAlignment="1">
      <alignment horizontal="distributed" vertical="center" wrapText="1" indent="1"/>
    </xf>
    <xf numFmtId="0" fontId="6" fillId="0" borderId="12" xfId="58" applyFont="1" applyBorder="1" applyAlignment="1">
      <alignment horizontal="distributed" vertical="center" wrapText="1" indent="1"/>
    </xf>
    <xf numFmtId="0" fontId="6" fillId="0" borderId="62" xfId="58" applyFont="1" applyBorder="1" applyAlignment="1">
      <alignment horizontal="distributed" vertical="center" wrapText="1" indent="1"/>
    </xf>
    <xf numFmtId="0" fontId="7" fillId="0" borderId="19" xfId="58" applyFont="1" applyBorder="1" applyAlignment="1">
      <alignment horizontal="center" vertical="center"/>
    </xf>
    <xf numFmtId="0" fontId="6" fillId="0" borderId="63" xfId="58" applyFont="1" applyBorder="1" applyAlignment="1">
      <alignment horizontal="center" vertical="center"/>
    </xf>
    <xf numFmtId="0" fontId="6" fillId="0" borderId="35" xfId="58" applyFont="1" applyBorder="1" applyAlignment="1">
      <alignment horizontal="center" vertical="center" wrapText="1"/>
    </xf>
    <xf numFmtId="0" fontId="7" fillId="0" borderId="31" xfId="58" applyFont="1" applyBorder="1" applyAlignment="1">
      <alignment horizontal="center" vertical="center"/>
    </xf>
    <xf numFmtId="0" fontId="6" fillId="0" borderId="54" xfId="58" applyFont="1" applyBorder="1" applyAlignment="1">
      <alignment horizontal="center" vertical="center"/>
    </xf>
    <xf numFmtId="0" fontId="7" fillId="0" borderId="18" xfId="58" applyFont="1" applyBorder="1" applyAlignment="1">
      <alignment horizontal="center" vertical="center"/>
    </xf>
    <xf numFmtId="0" fontId="6" fillId="0" borderId="35" xfId="58" applyFont="1" applyBorder="1" applyAlignment="1">
      <alignment horizontal="center" vertical="center"/>
    </xf>
    <xf numFmtId="0" fontId="7" fillId="0" borderId="18" xfId="58" applyFont="1" applyBorder="1" applyAlignment="1">
      <alignment horizontal="distributed" vertical="center"/>
    </xf>
    <xf numFmtId="0" fontId="7" fillId="0" borderId="35" xfId="58" applyFont="1" applyBorder="1" applyAlignment="1">
      <alignment horizontal="distributed" vertical="center"/>
    </xf>
    <xf numFmtId="0" fontId="6" fillId="0" borderId="11" xfId="58" applyFont="1" applyBorder="1" applyAlignment="1">
      <alignment horizontal="center" vertical="center" wrapText="1"/>
    </xf>
    <xf numFmtId="0" fontId="7" fillId="0" borderId="31" xfId="58" applyFont="1" applyBorder="1" applyAlignment="1">
      <alignment horizontal="distributed" vertical="center" indent="1"/>
    </xf>
    <xf numFmtId="0" fontId="3" fillId="0" borderId="54" xfId="0" applyFont="1" applyBorder="1" applyAlignment="1">
      <alignment horizontal="distributed" vertical="center" indent="1"/>
    </xf>
    <xf numFmtId="0" fontId="7" fillId="0" borderId="19" xfId="58" applyFont="1" applyBorder="1" applyAlignment="1">
      <alignment horizontal="center" vertical="center" wrapText="1"/>
    </xf>
    <xf numFmtId="0" fontId="6" fillId="0" borderId="63" xfId="58" applyFont="1" applyBorder="1" applyAlignment="1">
      <alignment horizontal="center" vertical="center" wrapText="1"/>
    </xf>
    <xf numFmtId="0" fontId="7" fillId="0" borderId="12" xfId="58" applyFont="1" applyBorder="1" applyAlignment="1">
      <alignment horizontal="distributed" vertical="center" wrapText="1" indent="1"/>
    </xf>
    <xf numFmtId="0" fontId="7" fillId="0" borderId="62" xfId="58" applyFont="1" applyBorder="1" applyAlignment="1">
      <alignment horizontal="distributed" vertical="center" wrapText="1" indent="1"/>
    </xf>
    <xf numFmtId="0" fontId="6" fillId="0" borderId="26" xfId="58" applyFont="1" applyBorder="1" applyAlignment="1">
      <alignment horizontal="left" vertical="top" indent="1"/>
    </xf>
    <xf numFmtId="0" fontId="7" fillId="0" borderId="26" xfId="58" applyFont="1" applyBorder="1" applyAlignment="1">
      <alignment horizontal="center" vertical="top"/>
    </xf>
    <xf numFmtId="0" fontId="6" fillId="0" borderId="26" xfId="58" applyFont="1" applyBorder="1" applyAlignment="1">
      <alignment horizontal="center" vertical="top"/>
    </xf>
    <xf numFmtId="0" fontId="7" fillId="0" borderId="18" xfId="58" applyFont="1" applyBorder="1" applyAlignment="1">
      <alignment horizontal="distributed" vertical="center" wrapText="1"/>
    </xf>
    <xf numFmtId="0" fontId="6" fillId="0" borderId="11" xfId="58" applyFont="1" applyBorder="1" applyAlignment="1">
      <alignment horizontal="distributed" vertical="center" wrapText="1"/>
    </xf>
    <xf numFmtId="0" fontId="6" fillId="0" borderId="35" xfId="58" applyFont="1" applyBorder="1" applyAlignment="1">
      <alignment horizontal="distributed" vertical="center" wrapText="1"/>
    </xf>
    <xf numFmtId="0" fontId="7" fillId="0" borderId="31" xfId="58" applyFont="1" applyBorder="1" applyAlignment="1">
      <alignment horizontal="distributed" vertical="center"/>
    </xf>
    <xf numFmtId="0" fontId="6" fillId="0" borderId="65" xfId="58" applyFont="1" applyBorder="1" applyAlignment="1">
      <alignment horizontal="distributed" vertical="center"/>
    </xf>
    <xf numFmtId="0" fontId="7" fillId="0" borderId="53" xfId="58" applyFont="1" applyBorder="1" applyAlignment="1">
      <alignment horizontal="distributed" vertical="center"/>
    </xf>
    <xf numFmtId="0" fontId="7" fillId="0" borderId="54" xfId="58" applyFont="1" applyBorder="1" applyAlignment="1">
      <alignment horizontal="distributed" vertical="center"/>
    </xf>
    <xf numFmtId="0" fontId="7" fillId="0" borderId="11" xfId="58" applyFont="1" applyBorder="1" applyAlignment="1">
      <alignment horizontal="distributed" vertical="center" wrapText="1"/>
    </xf>
    <xf numFmtId="0" fontId="0" fillId="0" borderId="11" xfId="0" applyBorder="1" applyAlignment="1">
      <alignment horizontal="center" vertical="center"/>
    </xf>
    <xf numFmtId="0" fontId="0" fillId="0" borderId="35" xfId="0" applyBorder="1" applyAlignment="1">
      <alignment horizontal="center" vertical="center"/>
    </xf>
    <xf numFmtId="0" fontId="6" fillId="0" borderId="53" xfId="58" applyFont="1" applyBorder="1" applyAlignment="1">
      <alignment horizontal="distributed" vertical="center" indent="1"/>
    </xf>
    <xf numFmtId="0" fontId="6" fillId="0" borderId="54" xfId="58" applyFont="1" applyBorder="1" applyAlignment="1">
      <alignment horizontal="distributed" vertical="center" indent="1"/>
    </xf>
    <xf numFmtId="0" fontId="18" fillId="0" borderId="0" xfId="58" applyFont="1" applyAlignment="1">
      <alignment horizontal="center" vertical="top"/>
    </xf>
    <xf numFmtId="0" fontId="6" fillId="0" borderId="0" xfId="58" applyFont="1" applyAlignment="1">
      <alignment horizontal="right" vertical="top"/>
    </xf>
    <xf numFmtId="0" fontId="7" fillId="0" borderId="0" xfId="58" applyFont="1" applyAlignment="1">
      <alignment horizontal="right" vertical="top"/>
    </xf>
    <xf numFmtId="0" fontId="7" fillId="0" borderId="46" xfId="58" applyFont="1" applyBorder="1" applyAlignment="1">
      <alignment horizontal="distributed" vertical="center" wrapText="1"/>
    </xf>
    <xf numFmtId="0" fontId="0" fillId="0" borderId="66" xfId="0" applyBorder="1" applyAlignment="1">
      <alignment vertical="center"/>
    </xf>
    <xf numFmtId="0" fontId="7" fillId="0" borderId="58" xfId="58" applyFont="1" applyBorder="1" applyAlignment="1">
      <alignment horizontal="center" vertical="center"/>
    </xf>
    <xf numFmtId="0" fontId="7" fillId="0" borderId="47" xfId="58" applyFont="1" applyBorder="1" applyAlignment="1">
      <alignment horizontal="center" vertical="center"/>
    </xf>
    <xf numFmtId="0" fontId="7" fillId="0" borderId="42" xfId="58" applyFont="1" applyBorder="1" applyAlignment="1">
      <alignment horizontal="center" vertical="center"/>
    </xf>
    <xf numFmtId="0" fontId="7" fillId="0" borderId="22" xfId="58" applyFont="1" applyBorder="1" applyAlignment="1">
      <alignment horizontal="center" vertical="center" wrapText="1"/>
    </xf>
    <xf numFmtId="0" fontId="0" fillId="0" borderId="63" xfId="0" applyBorder="1" applyAlignment="1">
      <alignment horizontal="center" vertical="center"/>
    </xf>
    <xf numFmtId="0" fontId="6" fillId="0" borderId="26" xfId="58" applyFont="1" applyBorder="1" applyAlignment="1">
      <alignment horizontal="right" vertical="top"/>
    </xf>
    <xf numFmtId="0" fontId="7" fillId="0" borderId="15" xfId="58" applyFont="1" applyBorder="1" applyAlignment="1">
      <alignment horizontal="center" vertical="center" wrapText="1"/>
    </xf>
    <xf numFmtId="0" fontId="19" fillId="0" borderId="0" xfId="58" applyFont="1" applyAlignment="1">
      <alignment horizontal="center" vertical="top"/>
    </xf>
    <xf numFmtId="0" fontId="7" fillId="0" borderId="15" xfId="58" applyFont="1" applyBorder="1" applyAlignment="1">
      <alignment horizontal="distributed" vertical="center"/>
    </xf>
    <xf numFmtId="0" fontId="6" fillId="0" borderId="35" xfId="58" applyFont="1" applyBorder="1" applyAlignment="1">
      <alignment horizontal="distributed" vertical="center"/>
    </xf>
    <xf numFmtId="0" fontId="7" fillId="0" borderId="60" xfId="58" applyFont="1" applyBorder="1" applyAlignment="1">
      <alignment horizontal="distributed" vertical="center" wrapText="1"/>
    </xf>
    <xf numFmtId="0" fontId="6" fillId="0" borderId="52" xfId="58" applyFont="1" applyBorder="1" applyAlignment="1">
      <alignment horizontal="distributed" vertical="center" wrapText="1"/>
    </xf>
    <xf numFmtId="0" fontId="6" fillId="0" borderId="57" xfId="58" applyFont="1" applyBorder="1" applyAlignment="1">
      <alignment horizontal="distributed" vertical="center" wrapText="1"/>
    </xf>
    <xf numFmtId="0" fontId="7" fillId="0" borderId="22" xfId="58" applyFont="1" applyBorder="1" applyAlignment="1">
      <alignment horizontal="distributed" vertical="center"/>
    </xf>
    <xf numFmtId="0" fontId="6" fillId="0" borderId="63" xfId="58" applyFont="1" applyBorder="1" applyAlignment="1">
      <alignment horizontal="distributed" vertical="center"/>
    </xf>
    <xf numFmtId="0" fontId="7" fillId="0" borderId="45" xfId="58" applyFont="1" applyBorder="1" applyAlignment="1">
      <alignment horizontal="center" vertical="center" wrapText="1"/>
    </xf>
    <xf numFmtId="0" fontId="7" fillId="0" borderId="62" xfId="58" applyFont="1" applyBorder="1" applyAlignment="1">
      <alignment horizontal="center" vertical="center" wrapText="1"/>
    </xf>
    <xf numFmtId="0" fontId="7" fillId="0" borderId="26" xfId="0" applyFont="1" applyBorder="1" applyAlignment="1">
      <alignment horizontal="center" vertical="center"/>
    </xf>
    <xf numFmtId="0" fontId="181" fillId="0" borderId="47" xfId="0" applyFont="1" applyFill="1" applyBorder="1" applyAlignment="1">
      <alignment horizontal="left" vertical="top" wrapText="1"/>
    </xf>
    <xf numFmtId="0" fontId="11" fillId="0" borderId="47" xfId="0" applyFont="1" applyFill="1" applyBorder="1" applyAlignment="1">
      <alignment horizontal="left" vertical="top" wrapText="1"/>
    </xf>
    <xf numFmtId="0" fontId="180" fillId="0" borderId="32" xfId="0" applyFont="1" applyFill="1" applyBorder="1" applyAlignment="1">
      <alignment horizontal="left" vertical="top" wrapText="1"/>
    </xf>
    <xf numFmtId="0" fontId="112" fillId="0" borderId="24" xfId="0" applyFont="1" applyFill="1" applyBorder="1" applyAlignment="1">
      <alignment horizontal="left" vertical="top" wrapText="1"/>
    </xf>
    <xf numFmtId="0" fontId="142" fillId="0" borderId="24" xfId="0" applyFont="1" applyBorder="1" applyAlignment="1">
      <alignment horizontal="left" vertical="top" wrapText="1"/>
    </xf>
    <xf numFmtId="0" fontId="29" fillId="0" borderId="47" xfId="58" applyFont="1" applyBorder="1" applyAlignment="1">
      <alignment horizontal="left" vertical="top" wrapText="1"/>
    </xf>
    <xf numFmtId="179" fontId="131" fillId="0" borderId="23" xfId="0" applyNumberFormat="1" applyFont="1" applyFill="1" applyBorder="1" applyAlignment="1">
      <alignment horizontal="right" vertical="center" wrapText="1"/>
    </xf>
    <xf numFmtId="179" fontId="131" fillId="0" borderId="28" xfId="0" applyNumberFormat="1" applyFont="1" applyFill="1" applyBorder="1" applyAlignment="1">
      <alignment horizontal="right" vertical="center" wrapText="1"/>
    </xf>
    <xf numFmtId="41" fontId="27" fillId="0" borderId="0" xfId="0" applyNumberFormat="1" applyFont="1" applyFill="1" applyAlignment="1">
      <alignment vertical="center"/>
    </xf>
    <xf numFmtId="0" fontId="27" fillId="0" borderId="0" xfId="0" applyFont="1" applyAlignment="1">
      <alignment vertical="center"/>
    </xf>
    <xf numFmtId="41" fontId="130" fillId="0" borderId="55" xfId="0" applyNumberFormat="1" applyFont="1" applyFill="1" applyBorder="1" applyAlignment="1">
      <alignment horizontal="right" vertical="center" wrapText="1"/>
    </xf>
    <xf numFmtId="41" fontId="130" fillId="0" borderId="44" xfId="0" applyNumberFormat="1" applyFont="1" applyFill="1" applyBorder="1" applyAlignment="1">
      <alignment horizontal="right" vertical="center" wrapText="1"/>
    </xf>
    <xf numFmtId="41" fontId="130" fillId="0" borderId="23" xfId="0" applyNumberFormat="1" applyFont="1" applyFill="1" applyBorder="1" applyAlignment="1">
      <alignment horizontal="right" vertical="center" wrapText="1"/>
    </xf>
    <xf numFmtId="41" fontId="130" fillId="0" borderId="28" xfId="0" applyNumberFormat="1" applyFont="1" applyFill="1" applyBorder="1" applyAlignment="1">
      <alignment horizontal="right" vertical="center" wrapText="1"/>
    </xf>
    <xf numFmtId="41" fontId="131" fillId="0" borderId="23" xfId="0" applyNumberFormat="1" applyFont="1" applyFill="1" applyBorder="1" applyAlignment="1">
      <alignment horizontal="right" vertical="center" wrapText="1"/>
    </xf>
    <xf numFmtId="41" fontId="131" fillId="0" borderId="28" xfId="0" applyNumberFormat="1" applyFont="1" applyFill="1" applyBorder="1" applyAlignment="1">
      <alignment horizontal="right" vertical="center" wrapText="1"/>
    </xf>
    <xf numFmtId="41" fontId="131" fillId="25" borderId="23" xfId="0" applyNumberFormat="1" applyFont="1" applyFill="1" applyBorder="1" applyAlignment="1">
      <alignment horizontal="right" vertical="center" wrapText="1"/>
    </xf>
    <xf numFmtId="41" fontId="131" fillId="25" borderId="28" xfId="0" applyNumberFormat="1" applyFont="1" applyFill="1" applyBorder="1" applyAlignment="1">
      <alignment horizontal="right" vertical="center" wrapText="1"/>
    </xf>
    <xf numFmtId="41" fontId="130" fillId="25" borderId="23" xfId="0" applyNumberFormat="1" applyFont="1" applyFill="1" applyBorder="1" applyAlignment="1">
      <alignment horizontal="right" vertical="center" wrapText="1"/>
    </xf>
    <xf numFmtId="41" fontId="130" fillId="25" borderId="28" xfId="0" applyNumberFormat="1" applyFont="1" applyFill="1" applyBorder="1" applyAlignment="1">
      <alignment horizontal="right" vertical="center" wrapText="1"/>
    </xf>
    <xf numFmtId="0" fontId="134" fillId="0" borderId="28" xfId="0" applyFont="1" applyBorder="1" applyAlignment="1">
      <alignment horizontal="right" vertical="center" wrapText="1"/>
    </xf>
    <xf numFmtId="0" fontId="6" fillId="0" borderId="46" xfId="0" applyFont="1" applyFill="1" applyBorder="1" applyAlignment="1">
      <alignment horizontal="distributed" vertical="center" wrapText="1"/>
    </xf>
    <xf numFmtId="0" fontId="0" fillId="0" borderId="42" xfId="0" applyBorder="1" applyAlignment="1">
      <alignment horizontal="distributed" vertical="center"/>
    </xf>
    <xf numFmtId="0" fontId="6" fillId="0" borderId="35" xfId="0" applyFont="1" applyFill="1" applyBorder="1" applyAlignment="1">
      <alignment horizontal="distributed" vertical="center" wrapText="1" indent="1"/>
    </xf>
    <xf numFmtId="0" fontId="7" fillId="0" borderId="22" xfId="0" applyNumberFormat="1" applyFont="1" applyFill="1" applyBorder="1" applyAlignment="1">
      <alignment horizontal="distributed" vertical="center" wrapText="1"/>
    </xf>
    <xf numFmtId="0" fontId="0" fillId="0" borderId="63" xfId="0" applyNumberFormat="1" applyBorder="1" applyAlignment="1">
      <alignment horizontal="distributed" vertical="center"/>
    </xf>
    <xf numFmtId="0" fontId="7" fillId="0" borderId="66" xfId="0" applyFont="1" applyFill="1" applyBorder="1" applyAlignment="1">
      <alignment horizontal="distributed" vertical="top" wrapText="1"/>
    </xf>
    <xf numFmtId="0" fontId="0" fillId="0" borderId="67" xfId="0" applyBorder="1">
      <alignment vertical="center"/>
    </xf>
    <xf numFmtId="41" fontId="6" fillId="0" borderId="23" xfId="66" applyNumberFormat="1" applyFont="1" applyFill="1" applyBorder="1" applyAlignment="1">
      <alignment horizontal="right" vertical="center" wrapText="1"/>
    </xf>
    <xf numFmtId="41" fontId="6" fillId="0" borderId="28" xfId="66" applyNumberFormat="1" applyFont="1" applyFill="1" applyBorder="1" applyAlignment="1">
      <alignment horizontal="right" vertical="center" wrapText="1"/>
    </xf>
    <xf numFmtId="179" fontId="6" fillId="0" borderId="23" xfId="0" applyNumberFormat="1" applyFont="1" applyFill="1" applyBorder="1" applyAlignment="1">
      <alignment horizontal="right" vertical="center" wrapText="1"/>
    </xf>
    <xf numFmtId="0" fontId="0" fillId="0" borderId="28" xfId="0" applyBorder="1" applyAlignment="1">
      <alignment horizontal="right" vertical="center" wrapText="1"/>
    </xf>
    <xf numFmtId="41" fontId="8" fillId="0" borderId="25" xfId="0" applyNumberFormat="1" applyFont="1" applyFill="1" applyBorder="1" applyAlignment="1">
      <alignment horizontal="right" vertical="center" wrapText="1"/>
    </xf>
    <xf numFmtId="41" fontId="8" fillId="0" borderId="29" xfId="0" applyNumberFormat="1" applyFont="1" applyFill="1" applyBorder="1" applyAlignment="1">
      <alignment horizontal="right" vertical="center" wrapText="1"/>
    </xf>
    <xf numFmtId="41" fontId="8" fillId="0" borderId="23" xfId="0" applyNumberFormat="1" applyFont="1" applyFill="1" applyBorder="1" applyAlignment="1">
      <alignment horizontal="right" vertical="center" wrapText="1"/>
    </xf>
    <xf numFmtId="41" fontId="8" fillId="0" borderId="28" xfId="0" applyNumberFormat="1" applyFont="1" applyFill="1" applyBorder="1" applyAlignment="1">
      <alignment horizontal="right" vertical="center" wrapText="1"/>
    </xf>
    <xf numFmtId="41" fontId="6" fillId="0" borderId="23" xfId="0" applyNumberFormat="1" applyFont="1" applyFill="1" applyBorder="1" applyAlignment="1">
      <alignment horizontal="right" vertical="center" wrapText="1"/>
    </xf>
    <xf numFmtId="41" fontId="6" fillId="0" borderId="28" xfId="0" applyNumberFormat="1" applyFont="1" applyFill="1" applyBorder="1" applyAlignment="1">
      <alignment horizontal="right" vertical="center" wrapText="1"/>
    </xf>
    <xf numFmtId="3" fontId="120" fillId="0" borderId="0" xfId="0" applyNumberFormat="1" applyFont="1" applyFill="1" applyBorder="1" applyAlignment="1">
      <alignment horizontal="left" vertical="center" wrapText="1"/>
    </xf>
    <xf numFmtId="0" fontId="9" fillId="0" borderId="0" xfId="0" applyFont="1" applyFill="1" applyBorder="1">
      <alignment vertical="center"/>
    </xf>
    <xf numFmtId="0" fontId="18" fillId="0" borderId="0" xfId="43" applyFont="1" applyAlignment="1">
      <alignment horizontal="center" vertical="center"/>
    </xf>
    <xf numFmtId="0" fontId="19" fillId="0" borderId="0" xfId="43" applyFont="1" applyAlignment="1">
      <alignment horizontal="center" vertical="center"/>
    </xf>
    <xf numFmtId="0" fontId="117" fillId="0" borderId="26" xfId="43" applyFont="1" applyBorder="1" applyAlignment="1">
      <alignment horizontal="center" vertical="center"/>
    </xf>
    <xf numFmtId="0" fontId="6" fillId="0" borderId="26" xfId="43" applyFont="1" applyBorder="1" applyAlignment="1">
      <alignment horizontal="center" vertical="center"/>
    </xf>
    <xf numFmtId="0" fontId="178" fillId="0" borderId="0" xfId="43" applyFont="1" applyAlignment="1">
      <alignment horizontal="left" vertical="top" wrapText="1"/>
    </xf>
    <xf numFmtId="0" fontId="145" fillId="0" borderId="0" xfId="43" applyFont="1" applyAlignment="1">
      <alignment horizontal="left" vertical="top" wrapText="1"/>
    </xf>
    <xf numFmtId="0" fontId="145" fillId="0" borderId="0" xfId="43" applyFont="1" applyBorder="1" applyAlignment="1">
      <alignment horizontal="left" vertical="top" wrapText="1"/>
    </xf>
    <xf numFmtId="0" fontId="149" fillId="0" borderId="0" xfId="43" applyFont="1" applyAlignment="1">
      <alignment horizontal="left" vertical="top" wrapText="1"/>
    </xf>
    <xf numFmtId="0" fontId="145" fillId="0" borderId="31" xfId="43" applyFont="1" applyBorder="1" applyAlignment="1">
      <alignment horizontal="distributed" vertical="center" indent="1"/>
    </xf>
    <xf numFmtId="0" fontId="145" fillId="0" borderId="54" xfId="43" applyFont="1" applyBorder="1" applyAlignment="1">
      <alignment horizontal="distributed" vertical="center" indent="1"/>
    </xf>
    <xf numFmtId="179" fontId="145" fillId="0" borderId="40" xfId="43" applyNumberFormat="1" applyFont="1" applyBorder="1" applyAlignment="1">
      <alignment vertical="top" wrapText="1"/>
    </xf>
    <xf numFmtId="0" fontId="145" fillId="0" borderId="44" xfId="43" applyFont="1" applyBorder="1" applyAlignment="1">
      <alignment vertical="top" wrapText="1"/>
    </xf>
    <xf numFmtId="0" fontId="145" fillId="0" borderId="32" xfId="43" applyFont="1" applyBorder="1" applyAlignment="1">
      <alignment horizontal="justify" vertical="top" wrapText="1"/>
    </xf>
    <xf numFmtId="0" fontId="156" fillId="0" borderId="28" xfId="0" applyFont="1" applyBorder="1" applyAlignment="1">
      <alignment horizontal="justify" vertical="top"/>
    </xf>
    <xf numFmtId="0" fontId="156" fillId="0" borderId="32" xfId="0" applyFont="1" applyBorder="1" applyAlignment="1">
      <alignment horizontal="justify" vertical="top"/>
    </xf>
    <xf numFmtId="0" fontId="188" fillId="0" borderId="32" xfId="43" applyFont="1" applyBorder="1" applyAlignment="1">
      <alignment horizontal="justify" vertical="top" wrapText="1"/>
    </xf>
    <xf numFmtId="0" fontId="145" fillId="0" borderId="28" xfId="43" applyFont="1" applyBorder="1" applyAlignment="1">
      <alignment horizontal="justify" vertical="top" wrapText="1"/>
    </xf>
    <xf numFmtId="9" fontId="138" fillId="0" borderId="26" xfId="233" applyFont="1" applyFill="1" applyBorder="1" applyAlignment="1">
      <alignment horizontal="left" vertical="top" wrapText="1"/>
    </xf>
    <xf numFmtId="0" fontId="134" fillId="0" borderId="26" xfId="0" applyFont="1" applyBorder="1" applyAlignment="1">
      <alignment horizontal="left" vertical="top" wrapText="1"/>
    </xf>
    <xf numFmtId="0" fontId="175" fillId="0" borderId="32" xfId="43" applyFont="1" applyBorder="1" applyAlignment="1">
      <alignment vertical="top" wrapText="1"/>
    </xf>
    <xf numFmtId="0" fontId="131" fillId="0" borderId="28" xfId="43" applyFont="1" applyBorder="1" applyAlignment="1">
      <alignment vertical="top" wrapText="1"/>
    </xf>
    <xf numFmtId="0" fontId="145" fillId="0" borderId="32" xfId="43" applyFont="1" applyBorder="1" applyAlignment="1">
      <alignment vertical="top" wrapText="1"/>
    </xf>
    <xf numFmtId="0" fontId="145" fillId="0" borderId="28" xfId="0" applyFont="1" applyBorder="1" applyAlignment="1">
      <alignment vertical="top" wrapText="1"/>
    </xf>
    <xf numFmtId="0" fontId="184" fillId="0" borderId="32" xfId="43" applyFont="1" applyBorder="1" applyAlignment="1">
      <alignment vertical="top" wrapText="1"/>
    </xf>
    <xf numFmtId="0" fontId="93" fillId="0" borderId="28" xfId="0" applyFont="1" applyBorder="1" applyAlignment="1">
      <alignment vertical="top" wrapText="1"/>
    </xf>
    <xf numFmtId="0" fontId="157" fillId="0" borderId="32" xfId="43" applyFont="1" applyBorder="1" applyAlignment="1">
      <alignment horizontal="left" vertical="top" wrapText="1"/>
    </xf>
    <xf numFmtId="0" fontId="93" fillId="0" borderId="28" xfId="0" applyFont="1" applyBorder="1" applyAlignment="1">
      <alignment horizontal="left" vertical="top" wrapText="1"/>
    </xf>
    <xf numFmtId="9" fontId="124" fillId="0" borderId="0" xfId="233" applyFont="1" applyFill="1" applyBorder="1" applyAlignment="1">
      <alignment horizontal="left" vertical="top"/>
    </xf>
    <xf numFmtId="9" fontId="138" fillId="0" borderId="0" xfId="233" applyFont="1" applyFill="1" applyBorder="1" applyAlignment="1">
      <alignment horizontal="left" vertical="top"/>
    </xf>
    <xf numFmtId="3" fontId="149" fillId="25" borderId="41" xfId="64" applyNumberFormat="1" applyFont="1" applyFill="1" applyBorder="1" applyAlignment="1">
      <alignment vertical="top" wrapText="1"/>
    </xf>
    <xf numFmtId="3" fontId="149" fillId="25" borderId="67" xfId="64" applyNumberFormat="1" applyFont="1" applyFill="1" applyBorder="1" applyAlignment="1">
      <alignment vertical="top" wrapText="1"/>
    </xf>
    <xf numFmtId="0" fontId="113" fillId="0" borderId="0" xfId="0" applyFont="1" applyFill="1" applyAlignment="1">
      <alignment vertical="center" wrapText="1"/>
    </xf>
    <xf numFmtId="0" fontId="9" fillId="0" borderId="0" xfId="0" applyFont="1" applyAlignment="1">
      <alignment vertical="center" wrapText="1"/>
    </xf>
    <xf numFmtId="0" fontId="7" fillId="0" borderId="15" xfId="0" applyFont="1" applyFill="1" applyBorder="1" applyAlignment="1">
      <alignment horizontal="center" vertical="center" wrapText="1"/>
    </xf>
    <xf numFmtId="0" fontId="6" fillId="0" borderId="35" xfId="0" applyFont="1" applyBorder="1" applyAlignment="1">
      <alignment horizontal="center" vertical="center" wrapText="1"/>
    </xf>
    <xf numFmtId="0" fontId="7" fillId="0" borderId="22" xfId="0" applyFont="1" applyFill="1" applyBorder="1" applyAlignment="1">
      <alignment horizontal="distributed" vertical="center" wrapText="1" indent="1"/>
    </xf>
    <xf numFmtId="0" fontId="6" fillId="0" borderId="63" xfId="0" applyFont="1" applyBorder="1" applyAlignment="1">
      <alignment horizontal="distributed" vertical="center" wrapText="1" indent="1"/>
    </xf>
    <xf numFmtId="0" fontId="131" fillId="25" borderId="19" xfId="0" applyFont="1" applyFill="1" applyBorder="1" applyAlignment="1">
      <alignment horizontal="left" vertical="top" wrapText="1"/>
    </xf>
    <xf numFmtId="0" fontId="131" fillId="25" borderId="10" xfId="0" applyFont="1" applyFill="1" applyBorder="1" applyAlignment="1">
      <alignment horizontal="left" vertical="top" wrapText="1"/>
    </xf>
    <xf numFmtId="0" fontId="5" fillId="0" borderId="0" xfId="0" applyFont="1" applyFill="1" applyAlignment="1">
      <alignment horizontal="right" vertical="center" indent="1"/>
    </xf>
    <xf numFmtId="0" fontId="14" fillId="0" borderId="0" xfId="0" applyFont="1" applyFill="1" applyAlignment="1">
      <alignment horizontal="left" vertical="center" indent="1"/>
    </xf>
    <xf numFmtId="0" fontId="171" fillId="0" borderId="0" xfId="0" applyFont="1" applyFill="1" applyAlignment="1">
      <alignment horizontal="left" vertical="center" indent="1"/>
    </xf>
    <xf numFmtId="0" fontId="7" fillId="0" borderId="26" xfId="58" applyFont="1" applyBorder="1" applyAlignment="1">
      <alignment horizontal="right" vertical="center" indent="1"/>
    </xf>
    <xf numFmtId="0" fontId="6" fillId="0" borderId="26" xfId="58" applyFont="1" applyBorder="1" applyAlignment="1">
      <alignment horizontal="left" vertical="center" indent="1"/>
    </xf>
    <xf numFmtId="0" fontId="141" fillId="0" borderId="0" xfId="0" applyFont="1" applyFill="1" applyBorder="1" applyAlignment="1">
      <alignment horizontal="left" vertical="top" wrapText="1"/>
    </xf>
    <xf numFmtId="0" fontId="141" fillId="0" borderId="0" xfId="0" applyFont="1" applyFill="1" applyBorder="1" applyAlignment="1">
      <alignment horizontal="left" vertical="top"/>
    </xf>
    <xf numFmtId="0" fontId="6" fillId="0" borderId="52" xfId="58" applyFont="1" applyBorder="1" applyAlignment="1">
      <alignment horizontal="distributed" vertical="center" wrapText="1" indent="1"/>
    </xf>
    <xf numFmtId="0" fontId="0" fillId="0" borderId="57" xfId="0" applyBorder="1" applyAlignment="1">
      <alignment horizontal="distributed" vertical="center" wrapText="1" indent="1"/>
    </xf>
    <xf numFmtId="0" fontId="6" fillId="0" borderId="57" xfId="58" applyFont="1" applyBorder="1" applyAlignment="1">
      <alignment horizontal="distributed" vertical="center" wrapText="1" indent="1"/>
    </xf>
    <xf numFmtId="0" fontId="7" fillId="0" borderId="15" xfId="58" applyFont="1" applyBorder="1" applyAlignment="1">
      <alignment horizontal="distributed" vertical="center" wrapText="1" indent="1"/>
    </xf>
    <xf numFmtId="0" fontId="6" fillId="0" borderId="35" xfId="58" applyFont="1" applyBorder="1" applyAlignment="1">
      <alignment horizontal="distributed" vertical="center" wrapText="1" indent="1"/>
    </xf>
    <xf numFmtId="0" fontId="7" fillId="0" borderId="22" xfId="58" applyFont="1" applyBorder="1" applyAlignment="1">
      <alignment horizontal="distributed" vertical="center" wrapText="1" indent="1"/>
    </xf>
    <xf numFmtId="0" fontId="6" fillId="0" borderId="63" xfId="58" applyFont="1" applyBorder="1" applyAlignment="1">
      <alignment horizontal="distributed" vertical="center" wrapText="1" indent="1"/>
    </xf>
    <xf numFmtId="0" fontId="147" fillId="0" borderId="0" xfId="58" applyFont="1" applyBorder="1" applyAlignment="1">
      <alignment horizontal="left" vertical="top" wrapText="1"/>
    </xf>
    <xf numFmtId="0" fontId="141" fillId="0" borderId="0" xfId="58" applyFont="1" applyBorder="1" applyAlignment="1">
      <alignment horizontal="left" vertical="top" wrapText="1"/>
    </xf>
    <xf numFmtId="0" fontId="9" fillId="0" borderId="0" xfId="0" applyFont="1" applyFill="1" applyAlignment="1">
      <alignment vertical="center"/>
    </xf>
    <xf numFmtId="0" fontId="9" fillId="0" borderId="0" xfId="0" applyFont="1" applyAlignment="1">
      <alignment vertical="center"/>
    </xf>
    <xf numFmtId="0" fontId="104" fillId="25" borderId="10" xfId="0" applyFont="1" applyFill="1" applyBorder="1" applyAlignment="1">
      <alignment horizontal="left" vertical="top" wrapText="1"/>
    </xf>
    <xf numFmtId="0" fontId="23" fillId="25" borderId="10" xfId="0" applyFont="1" applyFill="1" applyBorder="1" applyAlignment="1">
      <alignment horizontal="left" vertical="top" wrapText="1"/>
    </xf>
    <xf numFmtId="0" fontId="7" fillId="0" borderId="0" xfId="0" applyFont="1" applyFill="1" applyBorder="1" applyAlignment="1">
      <alignment horizontal="center" vertical="center"/>
    </xf>
    <xf numFmtId="49" fontId="7" fillId="0" borderId="45" xfId="58" applyNumberFormat="1" applyFont="1" applyFill="1" applyBorder="1" applyAlignment="1">
      <alignment horizontal="distributed" vertical="center" wrapText="1" indent="1"/>
    </xf>
    <xf numFmtId="49" fontId="7" fillId="0" borderId="62" xfId="58" applyNumberFormat="1" applyFont="1" applyFill="1" applyBorder="1" applyAlignment="1">
      <alignment horizontal="distributed" vertical="center" wrapText="1" indent="1"/>
    </xf>
    <xf numFmtId="49" fontId="7" fillId="0" borderId="15" xfId="58" applyNumberFormat="1" applyFont="1" applyFill="1" applyBorder="1" applyAlignment="1">
      <alignment horizontal="distributed" vertical="center" wrapText="1"/>
    </xf>
    <xf numFmtId="49" fontId="7" fillId="0" borderId="35" xfId="58" applyNumberFormat="1" applyFont="1" applyFill="1" applyBorder="1" applyAlignment="1">
      <alignment horizontal="distributed" vertical="center" wrapText="1"/>
    </xf>
    <xf numFmtId="0" fontId="7" fillId="0" borderId="15" xfId="58" applyFont="1" applyFill="1" applyBorder="1" applyAlignment="1">
      <alignment horizontal="distributed" vertical="center" wrapText="1" indent="1"/>
    </xf>
    <xf numFmtId="0" fontId="6" fillId="0" borderId="35" xfId="58" applyFont="1" applyFill="1" applyBorder="1" applyAlignment="1">
      <alignment horizontal="distributed" vertical="center" wrapText="1" indent="1"/>
    </xf>
    <xf numFmtId="0" fontId="7" fillId="0" borderId="60" xfId="58" applyFont="1" applyFill="1" applyBorder="1" applyAlignment="1">
      <alignment horizontal="distributed" vertical="center" wrapText="1" indent="1"/>
    </xf>
    <xf numFmtId="0" fontId="7" fillId="0" borderId="30" xfId="58" applyFont="1" applyFill="1" applyBorder="1" applyAlignment="1">
      <alignment horizontal="distributed" vertical="center" wrapText="1" indent="1"/>
    </xf>
    <xf numFmtId="49" fontId="7" fillId="0" borderId="15" xfId="58" applyNumberFormat="1" applyFont="1" applyFill="1" applyBorder="1" applyAlignment="1">
      <alignment horizontal="distributed" vertical="center" wrapText="1" indent="1"/>
    </xf>
    <xf numFmtId="49" fontId="7" fillId="0" borderId="35" xfId="58" applyNumberFormat="1" applyFont="1" applyFill="1" applyBorder="1" applyAlignment="1">
      <alignment horizontal="distributed" vertical="center" wrapText="1" indent="1"/>
    </xf>
    <xf numFmtId="0" fontId="7" fillId="0" borderId="35" xfId="58" applyFont="1" applyFill="1" applyBorder="1" applyAlignment="1">
      <alignment horizontal="distributed" vertical="center" wrapText="1" indent="1"/>
    </xf>
    <xf numFmtId="0" fontId="7" fillId="0" borderId="52" xfId="58" applyFont="1" applyFill="1" applyBorder="1" applyAlignment="1">
      <alignment horizontal="distributed" vertical="center" wrapText="1" indent="1"/>
    </xf>
    <xf numFmtId="0" fontId="7" fillId="0" borderId="57" xfId="58" applyFont="1" applyFill="1" applyBorder="1" applyAlignment="1">
      <alignment horizontal="distributed" vertical="center" wrapText="1" indent="1"/>
    </xf>
    <xf numFmtId="0" fontId="6" fillId="0" borderId="26" xfId="58" applyFont="1" applyFill="1" applyBorder="1" applyAlignment="1">
      <alignment horizontal="left" vertical="center" indent="1"/>
    </xf>
    <xf numFmtId="0" fontId="7" fillId="0" borderId="26" xfId="58" applyFont="1" applyFill="1" applyBorder="1" applyAlignment="1">
      <alignment horizontal="right" vertical="center" indent="1"/>
    </xf>
    <xf numFmtId="0" fontId="6" fillId="0" borderId="26" xfId="58" applyFont="1" applyFill="1" applyBorder="1" applyAlignment="1">
      <alignment horizontal="right" vertical="center" indent="1"/>
    </xf>
    <xf numFmtId="0" fontId="29" fillId="0" borderId="0" xfId="0" applyFont="1" applyFill="1" applyAlignment="1">
      <alignment horizontal="right" vertical="center" indent="1"/>
    </xf>
    <xf numFmtId="0" fontId="18" fillId="0" borderId="0" xfId="58" applyFont="1" applyFill="1" applyAlignment="1">
      <alignment horizontal="right" vertical="top" indent="1"/>
    </xf>
    <xf numFmtId="0" fontId="18" fillId="0" borderId="0" xfId="58" applyFont="1" applyFill="1" applyAlignment="1">
      <alignment horizontal="left" vertical="top" indent="1"/>
    </xf>
    <xf numFmtId="0" fontId="19" fillId="0" borderId="0" xfId="58" applyFont="1" applyFill="1" applyAlignment="1">
      <alignment horizontal="left" vertical="top" indent="1"/>
    </xf>
    <xf numFmtId="0" fontId="6" fillId="0" borderId="26" xfId="0" applyFont="1" applyFill="1" applyBorder="1" applyAlignment="1">
      <alignment horizontal="left" vertical="center" indent="1"/>
    </xf>
    <xf numFmtId="0" fontId="174" fillId="0" borderId="0" xfId="0" applyFont="1" applyAlignment="1">
      <alignment horizontal="left" vertical="center" indent="1"/>
    </xf>
    <xf numFmtId="0" fontId="0" fillId="0" borderId="0" xfId="0" applyAlignment="1">
      <alignment horizontal="left" vertical="center" indent="1"/>
    </xf>
    <xf numFmtId="0" fontId="18" fillId="0" borderId="0" xfId="0" applyFont="1" applyFill="1" applyAlignment="1">
      <alignment horizontal="right" vertical="center" indent="1"/>
    </xf>
    <xf numFmtId="0" fontId="18" fillId="0" borderId="0" xfId="0" applyFont="1" applyFill="1" applyAlignment="1">
      <alignment horizontal="left" vertical="center" indent="1"/>
    </xf>
    <xf numFmtId="0" fontId="7" fillId="0" borderId="26" xfId="0" applyFont="1" applyFill="1" applyBorder="1" applyAlignment="1">
      <alignment horizontal="right" vertical="center" indent="1"/>
    </xf>
    <xf numFmtId="3" fontId="9" fillId="0" borderId="0" xfId="64" applyNumberFormat="1" applyFont="1" applyAlignment="1">
      <alignment horizontal="left" vertical="top"/>
    </xf>
    <xf numFmtId="0" fontId="132" fillId="0" borderId="18" xfId="0" applyFont="1" applyFill="1" applyBorder="1" applyAlignment="1">
      <alignment horizontal="distributed" vertical="center"/>
    </xf>
    <xf numFmtId="0" fontId="134" fillId="0" borderId="35" xfId="0" applyFont="1" applyBorder="1" applyAlignment="1">
      <alignment horizontal="distributed" vertical="center"/>
    </xf>
    <xf numFmtId="0" fontId="7" fillId="0" borderId="60" xfId="0" applyFont="1" applyFill="1" applyBorder="1" applyAlignment="1">
      <alignment horizontal="distributed" vertical="center"/>
    </xf>
    <xf numFmtId="0" fontId="0" fillId="0" borderId="52" xfId="0" applyBorder="1" applyAlignment="1">
      <alignment horizontal="distributed" vertical="center"/>
    </xf>
    <xf numFmtId="0" fontId="0" fillId="0" borderId="30" xfId="0" applyBorder="1" applyAlignment="1">
      <alignment horizontal="distributed" vertical="center"/>
    </xf>
    <xf numFmtId="0" fontId="7" fillId="0" borderId="18" xfId="0" applyFont="1" applyFill="1" applyBorder="1" applyAlignment="1">
      <alignment horizontal="distributed" vertical="center" wrapText="1"/>
    </xf>
    <xf numFmtId="0" fontId="0" fillId="0" borderId="35" xfId="0" applyBorder="1" applyAlignment="1">
      <alignment horizontal="distributed" vertical="center" wrapText="1"/>
    </xf>
    <xf numFmtId="0" fontId="0" fillId="0" borderId="12" xfId="0" applyFont="1" applyFill="1" applyBorder="1" applyAlignment="1">
      <alignment horizontal="distributed" vertical="center" indent="1"/>
    </xf>
    <xf numFmtId="0" fontId="0" fillId="0" borderId="62" xfId="0" applyFont="1" applyFill="1" applyBorder="1" applyAlignment="1">
      <alignment horizontal="distributed" vertical="center" indent="1"/>
    </xf>
    <xf numFmtId="0" fontId="7" fillId="0" borderId="15" xfId="0" applyFont="1" applyFill="1" applyBorder="1" applyAlignment="1">
      <alignment horizontal="distributed" vertical="center" wrapText="1" indent="1"/>
    </xf>
    <xf numFmtId="0" fontId="0" fillId="0" borderId="11" xfId="0" applyFill="1" applyBorder="1" applyAlignment="1">
      <alignment horizontal="distributed" vertical="center" wrapText="1" indent="1"/>
    </xf>
    <xf numFmtId="0" fontId="0" fillId="0" borderId="35" xfId="0" applyFill="1" applyBorder="1" applyAlignment="1">
      <alignment horizontal="distributed" vertical="center" wrapText="1" indent="1"/>
    </xf>
    <xf numFmtId="0" fontId="7" fillId="0" borderId="31" xfId="0" applyFont="1" applyFill="1" applyBorder="1" applyAlignment="1">
      <alignment horizontal="distributed" vertical="center" wrapText="1" indent="1"/>
    </xf>
    <xf numFmtId="0" fontId="0" fillId="0" borderId="53" xfId="0" applyBorder="1" applyAlignment="1">
      <alignment horizontal="distributed" vertical="center" indent="1"/>
    </xf>
    <xf numFmtId="0" fontId="0" fillId="0" borderId="65" xfId="0" applyBorder="1" applyAlignment="1">
      <alignment horizontal="distributed" vertical="center" indent="1"/>
    </xf>
    <xf numFmtId="0" fontId="0" fillId="0" borderId="11" xfId="0" applyBorder="1" applyAlignment="1">
      <alignment horizontal="distributed" vertical="center" wrapText="1" indent="1"/>
    </xf>
    <xf numFmtId="0" fontId="0" fillId="0" borderId="35" xfId="0" applyBorder="1" applyAlignment="1">
      <alignment horizontal="distributed" vertical="center" wrapText="1" indent="1"/>
    </xf>
    <xf numFmtId="178" fontId="7" fillId="0" borderId="18" xfId="66" applyNumberFormat="1" applyFont="1" applyFill="1" applyBorder="1" applyAlignment="1">
      <alignment horizontal="center" vertical="center" wrapText="1"/>
    </xf>
    <xf numFmtId="0" fontId="0" fillId="0" borderId="35" xfId="0" applyBorder="1" applyAlignment="1">
      <alignment horizontal="center" vertical="center" wrapText="1"/>
    </xf>
    <xf numFmtId="0" fontId="9" fillId="0" borderId="0" xfId="58" applyFont="1" applyAlignment="1">
      <alignment wrapText="1"/>
    </xf>
    <xf numFmtId="0" fontId="117" fillId="0" borderId="26" xfId="58" applyFont="1" applyBorder="1" applyAlignment="1">
      <alignment horizontal="right" vertical="top" wrapText="1"/>
    </xf>
    <xf numFmtId="0" fontId="6" fillId="0" borderId="26" xfId="58" applyFont="1" applyBorder="1" applyAlignment="1">
      <alignment horizontal="right" vertical="top" wrapText="1"/>
    </xf>
    <xf numFmtId="0" fontId="7" fillId="0" borderId="15" xfId="58" applyFont="1" applyBorder="1" applyAlignment="1">
      <alignment horizontal="center" vertical="distributed" wrapText="1"/>
    </xf>
    <xf numFmtId="0" fontId="6" fillId="0" borderId="35" xfId="58" applyFont="1" applyBorder="1" applyAlignment="1">
      <alignment horizontal="center" vertical="distributed" wrapText="1"/>
    </xf>
    <xf numFmtId="0" fontId="18" fillId="0" borderId="0" xfId="58" applyFont="1" applyAlignment="1">
      <alignment horizontal="center" vertical="top" shrinkToFit="1"/>
    </xf>
    <xf numFmtId="0" fontId="19" fillId="0" borderId="0" xfId="58" applyFont="1" applyAlignment="1">
      <alignment horizontal="center" vertical="top" shrinkToFit="1"/>
    </xf>
    <xf numFmtId="0" fontId="7" fillId="0" borderId="45" xfId="58" applyFont="1" applyBorder="1" applyAlignment="1">
      <alignment horizontal="distributed" vertical="center" wrapText="1"/>
    </xf>
    <xf numFmtId="0" fontId="6" fillId="0" borderId="62" xfId="58" applyFont="1" applyBorder="1" applyAlignment="1">
      <alignment horizontal="distributed" vertical="center" wrapText="1"/>
    </xf>
    <xf numFmtId="0" fontId="115" fillId="25" borderId="47" xfId="58" applyFont="1" applyFill="1" applyBorder="1" applyAlignment="1">
      <alignment wrapText="1"/>
    </xf>
    <xf numFmtId="0" fontId="6" fillId="25" borderId="47" xfId="0" applyFont="1" applyFill="1" applyBorder="1" applyAlignment="1"/>
    <xf numFmtId="0" fontId="6" fillId="0" borderId="0" xfId="0" applyFont="1" applyAlignment="1">
      <alignment wrapText="1"/>
    </xf>
    <xf numFmtId="0" fontId="7" fillId="0" borderId="58" xfId="58" applyFont="1" applyBorder="1" applyAlignment="1">
      <alignment horizontal="distributed" vertical="center"/>
    </xf>
    <xf numFmtId="0" fontId="7" fillId="0" borderId="39" xfId="58" applyFont="1" applyBorder="1" applyAlignment="1">
      <alignment horizontal="distributed" vertical="center"/>
    </xf>
    <xf numFmtId="0" fontId="7" fillId="0" borderId="41" xfId="58" applyFont="1" applyBorder="1" applyAlignment="1">
      <alignment horizontal="distributed" vertical="center"/>
    </xf>
    <xf numFmtId="0" fontId="7" fillId="0" borderId="64" xfId="58" applyFont="1" applyBorder="1" applyAlignment="1">
      <alignment horizontal="distributed" vertical="center"/>
    </xf>
    <xf numFmtId="0" fontId="27" fillId="0" borderId="0" xfId="0" applyFont="1" applyAlignment="1">
      <alignment horizontal="center" vertical="center" wrapText="1"/>
    </xf>
    <xf numFmtId="49" fontId="191" fillId="25" borderId="32" xfId="58" applyNumberFormat="1" applyFont="1" applyFill="1" applyBorder="1" applyAlignment="1">
      <alignment vertical="top" wrapText="1"/>
    </xf>
    <xf numFmtId="49" fontId="191" fillId="25" borderId="24" xfId="58" applyNumberFormat="1" applyFont="1" applyFill="1" applyBorder="1" applyAlignment="1">
      <alignment vertical="top" wrapText="1"/>
    </xf>
    <xf numFmtId="49" fontId="176" fillId="0" borderId="32" xfId="58" applyNumberFormat="1" applyFont="1" applyBorder="1" applyAlignment="1">
      <alignment vertical="top" wrapText="1"/>
    </xf>
    <xf numFmtId="49" fontId="176" fillId="0" borderId="24" xfId="58" applyNumberFormat="1" applyFont="1" applyBorder="1" applyAlignment="1">
      <alignment vertical="top" wrapText="1"/>
    </xf>
  </cellXfs>
  <cellStyles count="4763">
    <cellStyle name=" 1" xfId="1" xr:uid="{00000000-0005-0000-0000-000000000000}"/>
    <cellStyle name="?" xfId="352" xr:uid="{43FBD392-23F6-4AA3-A392-7F945C0D69CB}"/>
    <cellStyle name="_1000831-101年度公務車輛調查表（彙）" xfId="353" xr:uid="{3535FFE9-1C51-4371-970E-117EFF4C72C5}"/>
    <cellStyle name="_1000831各機關101年度預算案對外捐助彙整表" xfId="354" xr:uid="{6145E804-D564-4834-84E7-3E813E4DC14D}"/>
    <cellStyle name="_1000906_101年度公共建設及設施費_附表" xfId="355" xr:uid="{88BB6621-4524-4F5B-891F-C5710315D367}"/>
    <cellStyle name="_1000906_101年度投資_附表" xfId="356" xr:uid="{017BD79E-E4CF-4CF2-930A-C3DCC91F79DC}"/>
    <cellStyle name="_1000907-101年度用途別調查表-運輸設備費（彙）" xfId="357" xr:uid="{990B4EA3-A905-46E4-BD57-94B2B032B51D}"/>
    <cellStyle name="_1000909_101委辦費_附表" xfId="358" xr:uid="{95890DAB-0195-438C-8889-7FE983C30A0F}"/>
    <cellStyle name="_1000909-101年度用途別調查表(特別費)登錄網站用" xfId="359" xr:uid="{49F9C0E2-AA04-4AE1-B9AB-784A934F3356}"/>
    <cellStyle name="_101年用途別-對個人之補捐助(上傳局網)" xfId="360" xr:uid="{61A86C2A-CE00-41D0-A634-B9C7A1AEA214}"/>
    <cellStyle name="_101年度用途別調查表(其他業務租金)-彙" xfId="361" xr:uid="{1BA942B1-850D-433D-AACC-CC0E9C10E22E}"/>
    <cellStyle name="_101年度用途別調查表(教育訓練)" xfId="362" xr:uid="{ADC83BD7-3EC5-474F-A166-534EBF0FB6FA}"/>
    <cellStyle name="_101年度用途別調查表(資訊服務費)" xfId="363" xr:uid="{9CCC3723-5EB4-4EC0-968E-82EF4CD456A1}"/>
    <cellStyle name="_101年度用途別調查表(臺灣省各縣市)" xfId="364" xr:uid="{EE7A5419-CD86-47B6-B7C4-95A9A9B7A37A}"/>
    <cellStyle name="_101年度用途別調查表-大陸旅費" xfId="365" xr:uid="{C709C3D0-A16D-4083-94F6-C44C8A8B9113}"/>
    <cellStyle name="_101年度用途別調查表－加班值班費" xfId="366" xr:uid="{BFB2BC0D-D510-45D2-BC37-A905867D708A}"/>
    <cellStyle name="_101年度用途別調查表-物品" xfId="367" xr:uid="{31180521-34BB-4A7D-9F45-A79D292218F2}"/>
    <cellStyle name="_101年度用途別調查表-對國內團體之捐助(表)" xfId="368" xr:uid="{1ABA4A36-1E30-495A-8E0F-9D348A29838B}"/>
    <cellStyle name="_101年度對福建省補助" xfId="369" xr:uid="{D1648AAD-D7E0-4EC4-AAA3-02DD5E45EF69}"/>
    <cellStyle name="_101年度臨時人員酬金-彙總" xfId="370" xr:uid="{EC0D4593-1D47-4A08-8B44-D6FFCD9F23EE}"/>
    <cellStyle name="_101年按日按件計資酬金明細表" xfId="371" xr:uid="{B709C3DA-5BF8-46B1-A30B-39AE4BE9D11C}"/>
    <cellStyle name="_101通訊費(彙)" xfId="372" xr:uid="{4085DF8F-05CB-42FB-BD8A-FFB1CB2C1893}"/>
    <cellStyle name="_101預備金-增減原因" xfId="373" xr:uid="{F1C57875-2EAB-4E5E-8F9A-22F26ED87243}"/>
    <cellStyle name="_101獎補助" xfId="374" xr:uid="{AAB3F831-9338-4345-8C8C-CF3D20B90B16}"/>
    <cellStyle name="_400403關於中央對直轄市政府補助之說明（掛網）" xfId="375" xr:uid="{8367611F-5FF7-467A-A44D-D1759F946DA3}"/>
    <cellStyle name="_97及98派員出國計畫預算比較表-彙" xfId="376" xr:uid="{BDF2713C-62BD-492A-9D45-F42269382551}"/>
    <cellStyle name="_980929-99年其他業務租金明細比較表" xfId="377" xr:uid="{E01E7E38-FFD7-46A7-8BEB-84F1D338389C}"/>
    <cellStyle name="_98-99年度用途別國外旅費比較表" xfId="378" xr:uid="{34D64276-EF2B-4F7E-A3DF-561C75CFFC45}"/>
    <cellStyle name="_98年其他業務租金比較表970917" xfId="379" xr:uid="{C4C0264E-D033-47F2-81B8-401C85B1279A}"/>
    <cellStyle name="_Book1" xfId="380" xr:uid="{1766310C-1633-40C9-BB0F-19F804DD12D7}"/>
    <cellStyle name="_一般事務費、車輛及養護費編列表" xfId="381" xr:uid="{5938788B-46C0-42A0-B431-8F07F3CBB5D1}"/>
    <cellStyle name="_中央各部會債務費編列表" xfId="382" xr:uid="{9AB68BBE-1845-4B54-A70E-C381B5BF8325}"/>
    <cellStyle name="_兼職費預算編列之說明(101)" xfId="383" xr:uid="{70CD1524-8B22-46B2-A78E-8D9BE9A29525}"/>
    <cellStyle name="_院處100-1" xfId="384" xr:uid="{1157B1DA-3821-4E27-97C0-8AEF294DA18C}"/>
    <cellStyle name="_彙總0911" xfId="385" xr:uid="{B82FC684-9974-4674-87CE-C116E0FAC37A}"/>
    <cellStyle name="_對學生之獎助" xfId="386" xr:uid="{79202E6E-B6C9-468E-A4A1-F8F07394A230}"/>
    <cellStyle name="_關於水電費預算編列之說明" xfId="387" xr:uid="{C0906BCE-C636-49B9-A443-E8B8A82F139A}"/>
    <cellStyle name="20% - 輔色1" xfId="2" builtinId="30" customBuiltin="1"/>
    <cellStyle name="20% - 輔色1 2" xfId="3" xr:uid="{00000000-0005-0000-0000-000002000000}"/>
    <cellStyle name="20% - 輔色2" xfId="4" builtinId="34" customBuiltin="1"/>
    <cellStyle name="20% - 輔色2 2" xfId="5" xr:uid="{00000000-0005-0000-0000-000004000000}"/>
    <cellStyle name="20% - 輔色2 2 2" xfId="400" xr:uid="{15E8CB0A-DAB4-4D2B-8EDF-24DAE29AD075}"/>
    <cellStyle name="20% - 輔色3" xfId="6" builtinId="38" customBuiltin="1"/>
    <cellStyle name="20% - 輔色3 2" xfId="7" xr:uid="{00000000-0005-0000-0000-000006000000}"/>
    <cellStyle name="20% - 輔色4" xfId="8" builtinId="42" customBuiltin="1"/>
    <cellStyle name="20% - 輔色4 2" xfId="9" xr:uid="{00000000-0005-0000-0000-000008000000}"/>
    <cellStyle name="20% - 輔色5" xfId="10" builtinId="46" customBuiltin="1"/>
    <cellStyle name="20% - 輔色5 2" xfId="11" xr:uid="{00000000-0005-0000-0000-00000A000000}"/>
    <cellStyle name="20% - 輔色6" xfId="12" builtinId="50" customBuiltin="1"/>
    <cellStyle name="20% - 輔色6 2" xfId="13" xr:uid="{00000000-0005-0000-0000-00000C000000}"/>
    <cellStyle name="40% - 輔色1" xfId="14" builtinId="31" customBuiltin="1"/>
    <cellStyle name="40% - 輔色1 2" xfId="15" xr:uid="{00000000-0005-0000-0000-00000E000000}"/>
    <cellStyle name="40% - 輔色2" xfId="16" builtinId="35" customBuiltin="1"/>
    <cellStyle name="40% - 輔色2 2" xfId="17" xr:uid="{00000000-0005-0000-0000-000010000000}"/>
    <cellStyle name="40% - 輔色3" xfId="18" builtinId="39" customBuiltin="1"/>
    <cellStyle name="40% - 輔色3 2" xfId="19" xr:uid="{00000000-0005-0000-0000-000012000000}"/>
    <cellStyle name="40% - 輔色4" xfId="20" builtinId="43" customBuiltin="1"/>
    <cellStyle name="40% - 輔色4 2" xfId="21" xr:uid="{00000000-0005-0000-0000-000014000000}"/>
    <cellStyle name="40% - 輔色5" xfId="22" builtinId="47" customBuiltin="1"/>
    <cellStyle name="40% - 輔色5 2" xfId="23" xr:uid="{00000000-0005-0000-0000-000016000000}"/>
    <cellStyle name="40% - 輔色6" xfId="24" builtinId="51" customBuiltin="1"/>
    <cellStyle name="40% - 輔色6 2" xfId="25" xr:uid="{00000000-0005-0000-0000-000018000000}"/>
    <cellStyle name="60% - 輔色1" xfId="26" builtinId="32" customBuiltin="1"/>
    <cellStyle name="60% - 輔色1 2" xfId="27" xr:uid="{00000000-0005-0000-0000-00001A000000}"/>
    <cellStyle name="60% - 輔色2" xfId="28" builtinId="36" customBuiltin="1"/>
    <cellStyle name="60% - 輔色2 2" xfId="29" xr:uid="{00000000-0005-0000-0000-00001C000000}"/>
    <cellStyle name="60% - 輔色3" xfId="30" builtinId="40" customBuiltin="1"/>
    <cellStyle name="60% - 輔色3 2" xfId="31" xr:uid="{00000000-0005-0000-0000-00001E000000}"/>
    <cellStyle name="60% - 輔色4" xfId="32" builtinId="44" customBuiltin="1"/>
    <cellStyle name="60% - 輔色4 2" xfId="33" xr:uid="{00000000-0005-0000-0000-000020000000}"/>
    <cellStyle name="60% - 輔色5" xfId="34" builtinId="48" customBuiltin="1"/>
    <cellStyle name="60% - 輔色5 2" xfId="35" xr:uid="{00000000-0005-0000-0000-000022000000}"/>
    <cellStyle name="60% - 輔色6" xfId="36" builtinId="52" customBuiltin="1"/>
    <cellStyle name="60% - 輔色6 2" xfId="37" xr:uid="{00000000-0005-0000-0000-000024000000}"/>
    <cellStyle name="blp_column_header" xfId="576" xr:uid="{4B69BC5C-C5D5-4A55-8791-CED210AD7DD3}"/>
    <cellStyle name="Comma0" xfId="299" xr:uid="{6D58D027-62C1-4F99-8819-03C235DE6613}"/>
    <cellStyle name="Currency0" xfId="300" xr:uid="{E9822A03-01C3-4282-9348-92BECCC5F392}"/>
    <cellStyle name="Date" xfId="301" xr:uid="{0160BC16-4E79-45E3-8B28-89F89904AC33}"/>
    <cellStyle name="eng" xfId="388" xr:uid="{2541AD27-41E0-4D6A-98F6-5527DD3C7E69}"/>
    <cellStyle name="Euro" xfId="38" xr:uid="{00000000-0005-0000-0000-000025000000}"/>
    <cellStyle name="Euro 2" xfId="2721" xr:uid="{A20886BF-D577-4A1A-A9F6-1D68449B9362}"/>
    <cellStyle name="Euro 3" xfId="2722" xr:uid="{B6370927-9EA9-4496-9299-2C3AA571D754}"/>
    <cellStyle name="fa_column_header_bottom" xfId="577" xr:uid="{2585F346-6C0A-4D9B-9E09-9B59493B45C4}"/>
    <cellStyle name="Fixed" xfId="302" xr:uid="{7F181E7F-9C54-47E5-AB7B-150C96AFC9A3}"/>
    <cellStyle name="Grey" xfId="303" xr:uid="{8E2C720D-1347-4D1B-AA12-CE0A8499A747}"/>
    <cellStyle name="header" xfId="304" xr:uid="{83B75D79-FB25-40A6-8DD0-32E4A926A5DA}"/>
    <cellStyle name="Header1" xfId="305" xr:uid="{FB17FE66-E6F1-432B-9DB2-8895BC1DA57F}"/>
    <cellStyle name="Header2" xfId="306" xr:uid="{5D891FB0-36D8-45FA-8CD0-185D0F35FB0C}"/>
    <cellStyle name="Header2 10" xfId="2626" xr:uid="{AC81A997-85AB-418B-93CF-36ECDEBCEE3B}"/>
    <cellStyle name="Header2 10 2" xfId="4120" xr:uid="{D1AD6B39-1913-41CD-936F-1FA721F8BEC6}"/>
    <cellStyle name="Header2 2" xfId="521" xr:uid="{EA914340-F9FF-477C-8CA2-47B1E4D4904D}"/>
    <cellStyle name="Header2 2 10" xfId="1274" xr:uid="{18373D0D-DF4C-46E1-9D6E-2F9130E3B53E}"/>
    <cellStyle name="Header2 2 10 2" xfId="2278" xr:uid="{BD48F33B-7562-4F52-95F0-BF27FA115F05}"/>
    <cellStyle name="Header2 2 10 3" xfId="3772" xr:uid="{2533DC00-7478-4584-82E0-B0F18222EA16}"/>
    <cellStyle name="Header2 2 11" xfId="2367" xr:uid="{ECC92B6F-B4F2-4A8E-B446-806BA4460CC7}"/>
    <cellStyle name="Header2 2 11 2" xfId="3861" xr:uid="{93DADE80-3719-4300-AB4A-05E3B9B9FF49}"/>
    <cellStyle name="Header2 2 12" xfId="2456" xr:uid="{1524028A-13F6-4398-8971-BD5D0E6D8143}"/>
    <cellStyle name="Header2 2 12 2" xfId="3950" xr:uid="{F278335A-FA73-4026-8DAC-D347DF55CD41}"/>
    <cellStyle name="Header2 2 13" xfId="2552" xr:uid="{4C886068-18AB-47B5-BFC0-65B89CD372B2}"/>
    <cellStyle name="Header2 2 13 2" xfId="4046" xr:uid="{CEF36182-799B-499B-9E5A-DF41B890E3D0}"/>
    <cellStyle name="Header2 2 14" xfId="2690" xr:uid="{B28DD18B-94A5-4F8D-949F-2BC27FD73F3F}"/>
    <cellStyle name="Header2 2 14 2" xfId="4178" xr:uid="{313A964F-3B6C-418E-A676-9EF70AF9E16D}"/>
    <cellStyle name="Header2 2 15" xfId="2606" xr:uid="{07A4AB7B-F739-4B27-8DCE-4C071ED6AC63}"/>
    <cellStyle name="Header2 2 15 2" xfId="4100" xr:uid="{7573F6D5-B07D-4C34-A31C-91FF0C6F8D4E}"/>
    <cellStyle name="Header2 2 16" xfId="2815" xr:uid="{BF7D5686-CDD5-4664-A2B5-E0F3D5AAF6BB}"/>
    <cellStyle name="Header2 2 16 2" xfId="4290" xr:uid="{3ED8CB75-7EB0-43A0-9E06-2844C135B82A}"/>
    <cellStyle name="Header2 2 17" xfId="1391" xr:uid="{13337849-5B99-4933-93C2-AC76943C6607}"/>
    <cellStyle name="Header2 2 18" xfId="2915" xr:uid="{8E6B81A0-AB55-4CB6-97F6-4A21511BFD7C}"/>
    <cellStyle name="Header2 2 2" xfId="633" xr:uid="{B9FDF202-73DC-4D55-903B-C29F5D8A5029}"/>
    <cellStyle name="Header2 2 2 2" xfId="1534" xr:uid="{E827B02D-B24B-41D0-96FC-DB1BA70D8D69}"/>
    <cellStyle name="Header2 2 2 3" xfId="3046" xr:uid="{FB1C914D-20ED-47F2-9AD5-0506297692DD}"/>
    <cellStyle name="Header2 2 3" xfId="724" xr:uid="{FBB25FFD-5311-4160-B936-55EEEAD463C4}"/>
    <cellStyle name="Header2 2 3 2" xfId="1624" xr:uid="{39CE7A42-9042-4BC4-8586-BA3DE2C045E8}"/>
    <cellStyle name="Header2 2 3 3" xfId="3130" xr:uid="{C8DE53DA-3E37-43BD-AB25-AADB4CE3AAB9}"/>
    <cellStyle name="Header2 2 4" xfId="802" xr:uid="{949231B3-6558-446C-9F7F-0863B1353450}"/>
    <cellStyle name="Header2 2 4 2" xfId="1724" xr:uid="{0E05E4AE-F21B-44B9-986A-8305D7F8311C}"/>
    <cellStyle name="Header2 2 4 3" xfId="3230" xr:uid="{2AF0797D-9C16-48BD-B7F6-1457398B5C1E}"/>
    <cellStyle name="Header2 2 5" xfId="891" xr:uid="{66F23E9C-0686-4A51-B8BE-33292DE8F913}"/>
    <cellStyle name="Header2 2 5 2" xfId="1814" xr:uid="{322665F2-2FDF-4A12-A89F-91DBF2D366E8}"/>
    <cellStyle name="Header2 2 5 3" xfId="3320" xr:uid="{43521CF2-50D8-4B2B-84CB-FF1B33C0C5DB}"/>
    <cellStyle name="Header2 2 6" xfId="977" xr:uid="{13AFE98F-04AD-42A7-9387-C565AB46B679}"/>
    <cellStyle name="Header2 2 6 2" xfId="1904" xr:uid="{9748E334-CE03-45C4-ACC2-9EC93714933F}"/>
    <cellStyle name="Header2 2 6 3" xfId="3410" xr:uid="{FA6A4C33-60B3-4DA6-8BF5-4EBCA708B89C}"/>
    <cellStyle name="Header2 2 7" xfId="1025" xr:uid="{966EAE1E-91FE-494F-BE70-A91B6B132C54}"/>
    <cellStyle name="Header2 2 7 2" xfId="1988" xr:uid="{292C4B01-A5D9-4DBE-AFF1-D8827389B976}"/>
    <cellStyle name="Header2 2 7 3" xfId="3494" xr:uid="{970ECEE2-2064-4162-96E0-9A3485ABEF4B}"/>
    <cellStyle name="Header2 2 8" xfId="1098" xr:uid="{28A7B004-B2FE-4AB8-84E8-D7260CAE09A9}"/>
    <cellStyle name="Header2 2 8 2" xfId="2060" xr:uid="{11D40A67-781B-418C-BF12-00BD098C47F7}"/>
    <cellStyle name="Header2 2 8 3" xfId="3566" xr:uid="{F7E9C58C-FFF8-4A33-8883-B1D628CB35A5}"/>
    <cellStyle name="Header2 2 9" xfId="1186" xr:uid="{F848DB9A-22FC-4286-9F18-06B942124A21}"/>
    <cellStyle name="Header2 2 9 2" xfId="2176" xr:uid="{9BF77E7C-BD04-4024-8B5F-06A365A17E20}"/>
    <cellStyle name="Header2 2 9 3" xfId="3676" xr:uid="{19C08CC7-BF26-4651-97DB-CA0D6E2BCB32}"/>
    <cellStyle name="Header2 3" xfId="486" xr:uid="{4C828C7E-2E2B-48BC-BE92-E64780753820}"/>
    <cellStyle name="Header2 3 10" xfId="1239" xr:uid="{263E26E6-F4AA-4ABB-8F2B-3DAB2D7CCE35}"/>
    <cellStyle name="Header2 3 10 2" xfId="2243" xr:uid="{7E7674C4-3F6F-4353-9E36-ADD7E63EE3B6}"/>
    <cellStyle name="Header2 3 10 3" xfId="3737" xr:uid="{E38AA41D-7548-44E2-8548-5D04FB566028}"/>
    <cellStyle name="Header2 3 11" xfId="2332" xr:uid="{3F8D1B42-E745-41EA-BCE2-4303DC6F61A6}"/>
    <cellStyle name="Header2 3 11 2" xfId="3826" xr:uid="{094B37EC-5ABF-4A0E-BE90-265AFFD22063}"/>
    <cellStyle name="Header2 3 12" xfId="2421" xr:uid="{A55891E4-07A8-4259-B7D5-FDEA79476C1E}"/>
    <cellStyle name="Header2 3 12 2" xfId="3915" xr:uid="{D1DC1C37-4487-449A-8B17-9AAE1F38F55C}"/>
    <cellStyle name="Header2 3 13" xfId="2517" xr:uid="{B09D36B7-15BD-4054-BBDD-01B55D6B99A0}"/>
    <cellStyle name="Header2 3 13 2" xfId="4011" xr:uid="{07EEECE0-2721-44DE-AD2C-836980C0895C}"/>
    <cellStyle name="Header2 3 14" xfId="2672" xr:uid="{7F1C6DB5-0D07-4302-A7C8-324D40D0B9BA}"/>
    <cellStyle name="Header2 3 14 2" xfId="4160" xr:uid="{07FF99A8-B68D-45F1-B6D8-CD39544CD6F2}"/>
    <cellStyle name="Header2 3 15" xfId="2650" xr:uid="{57EEE5C6-612C-4C85-AA92-56A0785D5D02}"/>
    <cellStyle name="Header2 3 15 2" xfId="4144" xr:uid="{6E670820-E6D6-431F-9450-01BE965DC4CF}"/>
    <cellStyle name="Header2 3 16" xfId="2780" xr:uid="{3E1D79A0-B219-4DB4-B686-A96E6BCAEC28}"/>
    <cellStyle name="Header2 3 16 2" xfId="4255" xr:uid="{3C6E930B-D381-4A36-8B12-DD54740CB31E}"/>
    <cellStyle name="Header2 3 17" xfId="1356" xr:uid="{FEDB409B-A25C-4A71-8F9C-DBECBA728A07}"/>
    <cellStyle name="Header2 3 18" xfId="2880" xr:uid="{79EB311F-B476-4B84-BD23-D5A9BBCBBAAC}"/>
    <cellStyle name="Header2 3 2" xfId="598" xr:uid="{DAFDEDA7-8E50-44F3-922C-AD3B645E1001}"/>
    <cellStyle name="Header2 3 2 2" xfId="1500" xr:uid="{DE71E837-0A14-440E-A286-A93FC710BEBF}"/>
    <cellStyle name="Header2 3 2 3" xfId="3012" xr:uid="{FDFCFA99-784E-4A54-B3F1-7872BE92B790}"/>
    <cellStyle name="Header2 3 3" xfId="690" xr:uid="{843CC9C0-17EE-4C5C-932D-36D97749C276}"/>
    <cellStyle name="Header2 3 3 2" xfId="1589" xr:uid="{E51EC759-6042-4CEB-8341-1A05B1618E13}"/>
    <cellStyle name="Header2 3 3 3" xfId="3095" xr:uid="{F1694CEF-B6D8-4010-88B6-0859D9AC14E1}"/>
    <cellStyle name="Header2 3 4" xfId="424" xr:uid="{EC5957E4-CFEA-4486-B7C6-F2A46880105F}"/>
    <cellStyle name="Header2 3 4 2" xfId="1689" xr:uid="{F0E13322-9044-49F7-AFB1-BAA73F5E4C90}"/>
    <cellStyle name="Header2 3 4 3" xfId="3195" xr:uid="{D524E517-2850-434F-9FE8-12CA63888984}"/>
    <cellStyle name="Header2 3 5" xfId="856" xr:uid="{4259D5EA-8281-4E54-9455-5B73D38B5612}"/>
    <cellStyle name="Header2 3 5 2" xfId="1779" xr:uid="{551675BB-9503-4108-A57C-270D425CF56B}"/>
    <cellStyle name="Header2 3 5 3" xfId="3285" xr:uid="{0F693F90-2665-429B-B603-2F4406243ADE}"/>
    <cellStyle name="Header2 3 6" xfId="948" xr:uid="{C3EA70EF-D89B-48DB-8EB7-C52C1B19A07E}"/>
    <cellStyle name="Header2 3 6 2" xfId="1869" xr:uid="{B4DA2857-BE61-4E14-9256-189B5FAE98CA}"/>
    <cellStyle name="Header2 3 6 3" xfId="3375" xr:uid="{4C39DD9C-DD21-4836-9DB2-A15CF79A17EB}"/>
    <cellStyle name="Header2 3 7" xfId="914" xr:uid="{35571DC7-956B-4B1C-BA12-392F7CE1D42E}"/>
    <cellStyle name="Header2 3 7 2" xfId="1957" xr:uid="{7C103548-2C6D-4A49-B596-0B5C7AA143EA}"/>
    <cellStyle name="Header2 3 7 3" xfId="3463" xr:uid="{3B88D57E-7FED-4433-BC70-083CFEA8714E}"/>
    <cellStyle name="Header2 3 8" xfId="408" xr:uid="{D02FB750-8F25-46C9-94FD-E72F5B5E0939}"/>
    <cellStyle name="Header2 3 8 2" xfId="1517" xr:uid="{CBD2A0F0-E3E6-489A-A2EB-65F3BFEA6829}"/>
    <cellStyle name="Header2 3 8 3" xfId="3029" xr:uid="{A84ECAD1-CD18-4901-B622-4A3ACEB6E4B0}"/>
    <cellStyle name="Header2 3 9" xfId="1151" xr:uid="{9ADF525A-41C7-4EF4-B7CD-BD37FFC97EE8}"/>
    <cellStyle name="Header2 3 9 2" xfId="2141" xr:uid="{C0CBEF57-FB1A-41DF-986B-E7318823BB93}"/>
    <cellStyle name="Header2 3 9 3" xfId="3641" xr:uid="{C633E284-02EE-430B-8780-1E8BA1DB53D1}"/>
    <cellStyle name="Header2 4" xfId="492" xr:uid="{7808C66A-DB1D-483B-AC6D-F596680411AE}"/>
    <cellStyle name="Header2 4 10" xfId="1245" xr:uid="{9B676CC7-C0F2-4B3A-89A6-1B2E98F636FF}"/>
    <cellStyle name="Header2 4 10 2" xfId="2249" xr:uid="{CE6588F5-B05F-420F-8AA6-F352A49AC585}"/>
    <cellStyle name="Header2 4 10 3" xfId="3743" xr:uid="{51DC3808-5B42-45EF-AEAB-32984A150CF8}"/>
    <cellStyle name="Header2 4 11" xfId="2338" xr:uid="{F90F40E0-2A27-43DA-95B3-66A264C687F4}"/>
    <cellStyle name="Header2 4 11 2" xfId="3832" xr:uid="{09EB5EB2-A995-4CA3-B4B0-F1517BE4329B}"/>
    <cellStyle name="Header2 4 12" xfId="2427" xr:uid="{8CED5D07-8606-4EA4-8CCD-2549FB53DD48}"/>
    <cellStyle name="Header2 4 12 2" xfId="3921" xr:uid="{9BE8F5F3-8494-46DA-A95F-986D5DFBA018}"/>
    <cellStyle name="Header2 4 13" xfId="2523" xr:uid="{5B81E01F-9A24-4940-BCAD-410AAC9B6D80}"/>
    <cellStyle name="Header2 4 13 2" xfId="4017" xr:uid="{C33F9365-D0AB-4B1F-8EB9-FBB2AE932CED}"/>
    <cellStyle name="Header2 4 14" xfId="2675" xr:uid="{329834AA-73D1-45D1-8EA0-39348A77E98D}"/>
    <cellStyle name="Header2 4 14 2" xfId="4163" xr:uid="{17230638-170C-4E8D-88DA-B3A158950860}"/>
    <cellStyle name="Header2 4 15" xfId="2646" xr:uid="{9AD02113-C57F-4319-9577-9DDF9849C224}"/>
    <cellStyle name="Header2 4 15 2" xfId="4140" xr:uid="{9BB3AD0B-3506-467B-B9DE-8F7077926644}"/>
    <cellStyle name="Header2 4 16" xfId="2786" xr:uid="{273A31D2-14DE-4BC5-87E8-888087A8BE5E}"/>
    <cellStyle name="Header2 4 16 2" xfId="4261" xr:uid="{54AA928E-EC3F-4462-9D35-6269BE166CA6}"/>
    <cellStyle name="Header2 4 17" xfId="1362" xr:uid="{6101E7E2-FC10-4540-8342-AA27B9264447}"/>
    <cellStyle name="Header2 4 18" xfId="2886" xr:uid="{B4D24B43-BFA9-4101-8293-D58D6BC73A56}"/>
    <cellStyle name="Header2 4 2" xfId="604" xr:uid="{0BE74CF0-A141-4234-ADA4-2767EE077300}"/>
    <cellStyle name="Header2 4 2 2" xfId="1505" xr:uid="{9FCA3F84-F6A6-40D9-B03B-21D4BAA917C9}"/>
    <cellStyle name="Header2 4 2 3" xfId="3017" xr:uid="{9686D9FD-C150-4C20-B836-CF30A27C5970}"/>
    <cellStyle name="Header2 4 3" xfId="696" xr:uid="{CD80B57E-2AF0-41B4-941B-59603705E51F}"/>
    <cellStyle name="Header2 4 3 2" xfId="1595" xr:uid="{E59E02BA-CAD9-4546-97EB-BF570344E61B}"/>
    <cellStyle name="Header2 4 3 3" xfId="3101" xr:uid="{8EF60E96-3718-4961-A7B5-AA2E871789DD}"/>
    <cellStyle name="Header2 4 4" xfId="411" xr:uid="{DC74F252-8A54-4565-AE44-99DCA3CAEAEF}"/>
    <cellStyle name="Header2 4 4 2" xfId="1695" xr:uid="{D14C1AD0-B8DB-4C84-B665-B6311180CADB}"/>
    <cellStyle name="Header2 4 4 3" xfId="3201" xr:uid="{4A02F35A-18E0-4B17-B534-8E13E91B2722}"/>
    <cellStyle name="Header2 4 5" xfId="862" xr:uid="{15BA67C6-B2F6-475D-8775-208CF6D7BCAD}"/>
    <cellStyle name="Header2 4 5 2" xfId="1785" xr:uid="{CEDBA235-1FA8-43D8-9F7F-2D56A584CF69}"/>
    <cellStyle name="Header2 4 5 3" xfId="3291" xr:uid="{60BC0A92-DE7E-4132-BF51-A99545E9CFD1}"/>
    <cellStyle name="Header2 4 6" xfId="953" xr:uid="{00FB48F0-0649-4BA3-9147-04C17D942377}"/>
    <cellStyle name="Header2 4 6 2" xfId="1875" xr:uid="{9236206A-D695-4344-8AF0-4414C523327F}"/>
    <cellStyle name="Header2 4 6 3" xfId="3381" xr:uid="{7284E6BD-9AAA-4C47-ABFD-F9C5EC917759}"/>
    <cellStyle name="Header2 4 7" xfId="772" xr:uid="{CDA4F2F6-0CF4-4554-9A6E-4B64C5C2F98A}"/>
    <cellStyle name="Header2 4 7 2" xfId="1963" xr:uid="{9A0083C8-252B-4F49-B897-3CC72213CCAE}"/>
    <cellStyle name="Header2 4 7 3" xfId="3469" xr:uid="{082A902D-181C-4C3D-8F82-05FE16E1F32D}"/>
    <cellStyle name="Header2 4 8" xfId="461" xr:uid="{36B60F22-47B8-4B1E-AA4A-0BAE790B5B92}"/>
    <cellStyle name="Header2 4 8 2" xfId="1485" xr:uid="{72158415-5051-4B84-9FAA-58FD6D7016DA}"/>
    <cellStyle name="Header2 4 8 3" xfId="3000" xr:uid="{0A3FFCA9-DEC3-4F1F-9BB2-97D8E63D7C90}"/>
    <cellStyle name="Header2 4 9" xfId="1157" xr:uid="{C633750B-FC78-4261-A879-EEB3545E24A4}"/>
    <cellStyle name="Header2 4 9 2" xfId="2147" xr:uid="{45D55F81-35D2-4DEA-ACFE-8FAAC6369E18}"/>
    <cellStyle name="Header2 4 9 3" xfId="3647" xr:uid="{52126AD7-AB5B-4AAF-A73A-DCFEE5AC7180}"/>
    <cellStyle name="Header2 5" xfId="487" xr:uid="{8099E673-CF1C-441A-8C28-02534993F4C6}"/>
    <cellStyle name="Header2 5 10" xfId="1240" xr:uid="{5131B45B-FBBB-4D78-9775-BB31946881AB}"/>
    <cellStyle name="Header2 5 10 2" xfId="2244" xr:uid="{9102C68F-41A8-410E-B75C-806BDA97AC53}"/>
    <cellStyle name="Header2 5 10 3" xfId="3738" xr:uid="{825ED573-CE84-4B50-B042-AECB78E0451B}"/>
    <cellStyle name="Header2 5 11" xfId="2333" xr:uid="{9387E7E5-C919-4647-AEF6-AF027FBE25A5}"/>
    <cellStyle name="Header2 5 11 2" xfId="3827" xr:uid="{17023043-1685-4781-95A8-11808F727CE2}"/>
    <cellStyle name="Header2 5 12" xfId="2422" xr:uid="{458AC49F-8B56-4478-9F8D-B3DA48ABAC6A}"/>
    <cellStyle name="Header2 5 12 2" xfId="3916" xr:uid="{96E0E845-A840-40F7-BA0C-9336FAD3B980}"/>
    <cellStyle name="Header2 5 13" xfId="2518" xr:uid="{845F3423-94B0-4BC5-BB85-EB7DE5474848}"/>
    <cellStyle name="Header2 5 13 2" xfId="4012" xr:uid="{83E269FE-E907-4496-972F-B50012B1C6CA}"/>
    <cellStyle name="Header2 5 14" xfId="2673" xr:uid="{4249E9C6-5970-44ED-9ACC-E71810B86F75}"/>
    <cellStyle name="Header2 5 14 2" xfId="4161" xr:uid="{FA380338-FC6D-40EC-8E81-59B82599008D}"/>
    <cellStyle name="Header2 5 15" xfId="2649" xr:uid="{62E00055-B292-4647-BE32-50AB1456BEC2}"/>
    <cellStyle name="Header2 5 15 2" xfId="4143" xr:uid="{D729494A-146E-4301-803F-DDF38E1A7C03}"/>
    <cellStyle name="Header2 5 16" xfId="2781" xr:uid="{C3DC99CD-B997-42EA-9C43-C70FFB507022}"/>
    <cellStyle name="Header2 5 16 2" xfId="4256" xr:uid="{74A80255-AEE3-4379-A1D9-C8A53FADE5C9}"/>
    <cellStyle name="Header2 5 17" xfId="1357" xr:uid="{B32AC5C9-5917-43ED-AE73-D0E242D28F7B}"/>
    <cellStyle name="Header2 5 18" xfId="2881" xr:uid="{F1111D60-6AD6-4DB5-B204-49AB6B72FF4F}"/>
    <cellStyle name="Header2 5 2" xfId="599" xr:uid="{63880B90-A148-4BC6-8040-3F021D9E87E4}"/>
    <cellStyle name="Header2 5 2 2" xfId="1501" xr:uid="{CEDADEA3-44F3-4917-A00D-78B756911D3F}"/>
    <cellStyle name="Header2 5 2 3" xfId="3013" xr:uid="{C04A2BAA-CAD9-4DCB-967E-6694242FD6D2}"/>
    <cellStyle name="Header2 5 3" xfId="691" xr:uid="{6E38C547-8CD5-43C6-BD21-9A9FA6AA91AD}"/>
    <cellStyle name="Header2 5 3 2" xfId="1590" xr:uid="{25DB8901-7837-494C-B280-07A9C08B8F50}"/>
    <cellStyle name="Header2 5 3 3" xfId="3096" xr:uid="{4BD4224B-8A93-4478-AB05-76316909DDA4}"/>
    <cellStyle name="Header2 5 4" xfId="468" xr:uid="{3B7F0811-EB10-46AB-B83A-D889D8F8724E}"/>
    <cellStyle name="Header2 5 4 2" xfId="1690" xr:uid="{935F0DB6-DAFD-467B-9437-DC291AE6CE2A}"/>
    <cellStyle name="Header2 5 4 3" xfId="3196" xr:uid="{4434DCC3-AFFA-4329-AAC8-0A2B8543D977}"/>
    <cellStyle name="Header2 5 5" xfId="857" xr:uid="{28213682-8AC4-46C8-BCFD-6F9F58033C65}"/>
    <cellStyle name="Header2 5 5 2" xfId="1780" xr:uid="{7C17A12D-E187-4E98-88D0-2A66C1D2964C}"/>
    <cellStyle name="Header2 5 5 3" xfId="3286" xr:uid="{C3DEA2FB-CE5C-45AB-84E0-344DDC708ECC}"/>
    <cellStyle name="Header2 5 6" xfId="949" xr:uid="{72599C00-B5F2-4AFC-BE52-583A4FE39485}"/>
    <cellStyle name="Header2 5 6 2" xfId="1870" xr:uid="{07C5614A-1DBF-4539-95EC-A56E988A30BC}"/>
    <cellStyle name="Header2 5 6 3" xfId="3376" xr:uid="{F9E94454-C6B9-4977-B889-18C1ED4E2BC5}"/>
    <cellStyle name="Header2 5 7" xfId="444" xr:uid="{EF318868-7F0E-4F3E-B69E-3252313772D6}"/>
    <cellStyle name="Header2 5 7 2" xfId="1958" xr:uid="{FE5E0E23-66C4-4198-AD5B-AF41BD67C85A}"/>
    <cellStyle name="Header2 5 7 3" xfId="3464" xr:uid="{379216DA-8FF3-4F9A-92FC-377AC8E6CDE1}"/>
    <cellStyle name="Header2 5 8" xfId="451" xr:uid="{B4CB1431-D530-4290-8366-801C7C33D623}"/>
    <cellStyle name="Header2 5 8 2" xfId="1472" xr:uid="{D1D3B90B-1E38-43BC-85F1-09223E33D879}"/>
    <cellStyle name="Header2 5 8 3" xfId="2990" xr:uid="{0BAA5D55-AD65-46A0-A768-F5B285F0378C}"/>
    <cellStyle name="Header2 5 9" xfId="1152" xr:uid="{311F9753-29FA-4EB0-8752-A805BF8601B0}"/>
    <cellStyle name="Header2 5 9 2" xfId="2142" xr:uid="{A8A175E2-734F-4E60-BF1D-F471078AEF4E}"/>
    <cellStyle name="Header2 5 9 3" xfId="3642" xr:uid="{A98AAB38-5F79-43A1-B777-686F0D4A0399}"/>
    <cellStyle name="Header2 6" xfId="504" xr:uid="{225FA702-950F-4211-98DA-E742DA136B6A}"/>
    <cellStyle name="Header2 6 10" xfId="1257" xr:uid="{5A3352A3-BE4C-4DBD-84E3-B0000706EDF6}"/>
    <cellStyle name="Header2 6 10 2" xfId="2350" xr:uid="{9B35AA35-BB24-49DF-89FF-04F7F73FA8A2}"/>
    <cellStyle name="Header2 6 10 3" xfId="3844" xr:uid="{E22111AA-514A-4B83-AE73-FAC9762E8F9F}"/>
    <cellStyle name="Header2 6 11" xfId="2439" xr:uid="{F2FE423E-401C-4284-9687-64CE02F19005}"/>
    <cellStyle name="Header2 6 11 2" xfId="3933" xr:uid="{BD2770D5-8DD3-48F8-ACC6-0A8BB22E243E}"/>
    <cellStyle name="Header2 6 12" xfId="2535" xr:uid="{C702F38B-4DC0-4A5A-8ABB-643670CD79CD}"/>
    <cellStyle name="Header2 6 12 2" xfId="4029" xr:uid="{C9E9E7FA-B332-46BB-B92F-AB620EB029F6}"/>
    <cellStyle name="Header2 6 13" xfId="2682" xr:uid="{4ACE96F5-8B5C-4686-9C92-3E8E8C083253}"/>
    <cellStyle name="Header2 6 13 2" xfId="4170" xr:uid="{A0A23399-9386-473C-A4BA-9E911F705B0E}"/>
    <cellStyle name="Header2 6 14" xfId="2640" xr:uid="{BB92BFFC-10B3-4C1A-BD2E-930B6AE58FE6}"/>
    <cellStyle name="Header2 6 14 2" xfId="4134" xr:uid="{3AACE5DA-4A77-42C1-9747-AD5390283345}"/>
    <cellStyle name="Header2 6 15" xfId="2798" xr:uid="{540E2E06-8D89-4885-9E64-4D6CE7F13AE4}"/>
    <cellStyle name="Header2 6 15 2" xfId="4273" xr:uid="{091B6727-BB63-4728-A911-BE9E6B5DE1C9}"/>
    <cellStyle name="Header2 6 16" xfId="1374" xr:uid="{E97C4B03-C935-4BE1-9A4C-E63FF8ED80E8}"/>
    <cellStyle name="Header2 6 17" xfId="2898" xr:uid="{3DAF5806-FFAE-4A4A-BB96-DB1019DC0557}"/>
    <cellStyle name="Header2 6 2" xfId="616" xr:uid="{CDCA2A7C-62B0-44E2-A561-35748DF352B8}"/>
    <cellStyle name="Header2 6 2 2" xfId="1607" xr:uid="{E3459E9A-5AC0-415F-A200-9CB7DC8BF3E8}"/>
    <cellStyle name="Header2 6 2 3" xfId="3113" xr:uid="{07DE4D94-7366-4C78-8487-4D27FE34D185}"/>
    <cellStyle name="Header2 6 3" xfId="707" xr:uid="{CC0956D7-99BD-4116-B2BB-13E6E5474079}"/>
    <cellStyle name="Header2 6 3 2" xfId="1707" xr:uid="{7FAA46B5-5683-49B5-8D43-4726450A14F0}"/>
    <cellStyle name="Header2 6 3 3" xfId="3213" xr:uid="{2D9E3877-E4E0-4E29-98AD-8FE85987B9E8}"/>
    <cellStyle name="Header2 6 4" xfId="785" xr:uid="{6DDE8029-4D5F-4AB5-AB1B-B6CD424137CF}"/>
    <cellStyle name="Header2 6 4 2" xfId="1797" xr:uid="{A06C5D1F-8DA3-491F-8281-96897F90E5AE}"/>
    <cellStyle name="Header2 6 4 3" xfId="3303" xr:uid="{263DC678-96FF-46DB-BE0A-77F56C86F320}"/>
    <cellStyle name="Header2 6 5" xfId="874" xr:uid="{15494303-4468-4ED6-A7D1-E792CE5890E2}"/>
    <cellStyle name="Header2 6 5 2" xfId="1887" xr:uid="{8C47068A-28F2-41D3-80AE-E4521C50D5ED}"/>
    <cellStyle name="Header2 6 5 3" xfId="3393" xr:uid="{427A3423-33AD-45B4-B282-00EC6974F75F}"/>
    <cellStyle name="Header2 6 6" xfId="963" xr:uid="{1E8DD50A-9D05-49AB-89E9-4CDF3660FD92}"/>
    <cellStyle name="Header2 6 6 2" xfId="1973" xr:uid="{DC5C8C41-586B-47E5-BC11-A83B665F18EE}"/>
    <cellStyle name="Header2 6 6 3" xfId="3479" xr:uid="{657EF78A-92FF-41D4-933B-AF5C6E6834F1}"/>
    <cellStyle name="Header2 6 7" xfId="430" xr:uid="{1477E689-8F21-4D45-BA46-1026B0AEEB2F}"/>
    <cellStyle name="Header2 6 7 2" xfId="2043" xr:uid="{D218ADEC-F034-4DB5-9D66-5257CF1FA12E}"/>
    <cellStyle name="Header2 6 7 3" xfId="3549" xr:uid="{728DBC08-1642-4E4F-AC35-C3242E6FB5A3}"/>
    <cellStyle name="Header2 6 8" xfId="1081" xr:uid="{1A636A85-AF6D-4C52-B8FC-212EF559EC2E}"/>
    <cellStyle name="Header2 6 8 2" xfId="2159" xr:uid="{5146FFAB-73EE-41D0-9F58-934FE947CDA0}"/>
    <cellStyle name="Header2 6 8 3" xfId="3659" xr:uid="{BCF84DA2-2BC7-432D-A422-06D89D8BBB77}"/>
    <cellStyle name="Header2 6 9" xfId="1169" xr:uid="{631EAF6A-88A5-4771-B7BC-318754B0028A}"/>
    <cellStyle name="Header2 6 9 2" xfId="2261" xr:uid="{981DDA30-D3E0-4030-9EF8-83CE91FECC11}"/>
    <cellStyle name="Header2 6 9 3" xfId="3755" xr:uid="{16233CBE-EB20-4B04-8DDB-866AF81B4005}"/>
    <cellStyle name="Header2 7" xfId="514" xr:uid="{E6462851-8893-436E-85F5-4061FC8127D3}"/>
    <cellStyle name="Header2 7 10" xfId="1267" xr:uid="{5EE5215B-010F-4487-BC70-516A4AF6AD2F}"/>
    <cellStyle name="Header2 7 10 2" xfId="2271" xr:uid="{0AC83402-0066-4237-A68A-3BF04629D41D}"/>
    <cellStyle name="Header2 7 10 3" xfId="3765" xr:uid="{7A76C33C-882A-4F24-A84F-9F27241E6BE6}"/>
    <cellStyle name="Header2 7 11" xfId="2360" xr:uid="{C81F974A-61DB-4D11-8FD2-9182223FA28E}"/>
    <cellStyle name="Header2 7 11 2" xfId="3854" xr:uid="{2F164DBF-9452-4310-8CA8-05233AF3BDB0}"/>
    <cellStyle name="Header2 7 12" xfId="2449" xr:uid="{5DD68537-6145-44B4-BEE1-408C4451D8EA}"/>
    <cellStyle name="Header2 7 12 2" xfId="3943" xr:uid="{AC4B2150-67F8-492C-B2CA-38E60649222E}"/>
    <cellStyle name="Header2 7 13" xfId="2545" xr:uid="{F30D7157-04B6-48AD-A5C6-7C8167C39834}"/>
    <cellStyle name="Header2 7 13 2" xfId="4039" xr:uid="{F087AA6F-DBDA-49D3-8FA3-5EA68E19C8E5}"/>
    <cellStyle name="Header2 7 14" xfId="2635" xr:uid="{47F4AE16-3843-499C-877C-15F015AEC684}"/>
    <cellStyle name="Header2 7 14 2" xfId="4129" xr:uid="{12765BD5-B554-4B08-A99A-7FFCDC4F6BE1}"/>
    <cellStyle name="Header2 7 15" xfId="2808" xr:uid="{F84CCFF8-D512-47DF-923A-768E42EFA682}"/>
    <cellStyle name="Header2 7 15 2" xfId="4283" xr:uid="{A0755463-F19B-4458-8E30-6EE7574A0E8B}"/>
    <cellStyle name="Header2 7 16" xfId="1384" xr:uid="{47DA345D-9937-41FF-ADC2-35E6B98A7886}"/>
    <cellStyle name="Header2 7 17" xfId="2908" xr:uid="{5C86C41F-D69C-4B97-B4F0-3C735390FC2B}"/>
    <cellStyle name="Header2 7 2" xfId="626" xr:uid="{13282FE4-F64E-4F4E-ABAB-8F4A09F13302}"/>
    <cellStyle name="Header2 7 2 2" xfId="1527" xr:uid="{CD430F0F-6EB0-4F2C-B412-47FD1817CDB0}"/>
    <cellStyle name="Header2 7 2 3" xfId="3039" xr:uid="{D8F6DF08-0A37-4EEB-9D95-B5678FB4CFA5}"/>
    <cellStyle name="Header2 7 3" xfId="717" xr:uid="{91FFF6E3-021B-40BF-A5C3-56A2CAB58110}"/>
    <cellStyle name="Header2 7 3 2" xfId="1617" xr:uid="{ADAB7BC6-B555-4791-BE65-404365714C8D}"/>
    <cellStyle name="Header2 7 3 3" xfId="3123" xr:uid="{74248516-B194-41E7-A867-424ED17F9046}"/>
    <cellStyle name="Header2 7 4" xfId="795" xr:uid="{5C6A26F6-0A6A-4271-8166-85D18DD25EC3}"/>
    <cellStyle name="Header2 7 4 2" xfId="1717" xr:uid="{0ACCF576-8E28-4338-B39E-32E8FFE2E8C6}"/>
    <cellStyle name="Header2 7 4 3" xfId="3223" xr:uid="{5A142365-300C-47B8-BF01-638402497B43}"/>
    <cellStyle name="Header2 7 5" xfId="884" xr:uid="{FFFEF716-D887-431F-8D0D-E709A59C1402}"/>
    <cellStyle name="Header2 7 5 2" xfId="1807" xr:uid="{9AD3CFC9-9962-407B-BE03-EFA513B7546A}"/>
    <cellStyle name="Header2 7 5 3" xfId="3313" xr:uid="{0063B375-C08F-4310-9485-15B163DFCEFB}"/>
    <cellStyle name="Header2 7 6" xfId="972" xr:uid="{E811AA21-F3C2-4CA3-9639-5EEC0F71BA7F}"/>
    <cellStyle name="Header2 7 6 2" xfId="1897" xr:uid="{8646867E-853D-4E5A-B17B-818862659A37}"/>
    <cellStyle name="Header2 7 6 3" xfId="3403" xr:uid="{50347065-CF04-45C0-A8E0-6D0B4119138A}"/>
    <cellStyle name="Header2 7 7" xfId="1020" xr:uid="{DB9A7334-7A2E-487B-8364-9CEF575E0282}"/>
    <cellStyle name="Header2 7 7 2" xfId="1983" xr:uid="{59C7CAF6-71F1-4039-838F-348860272454}"/>
    <cellStyle name="Header2 7 7 3" xfId="3489" xr:uid="{76926D6A-76E2-47C3-B75D-D423757B968F}"/>
    <cellStyle name="Header2 7 8" xfId="1091" xr:uid="{C3572D0A-36F0-4ABB-8090-05BCA5751B1D}"/>
    <cellStyle name="Header2 7 8 2" xfId="2053" xr:uid="{3DD0B2E1-FABB-49B3-A78F-D5A964C8E8F2}"/>
    <cellStyle name="Header2 7 8 3" xfId="3559" xr:uid="{15591FF1-EF71-4661-A1D7-B67FE7463D7C}"/>
    <cellStyle name="Header2 7 9" xfId="1179" xr:uid="{EA493545-1667-4AB0-B1B5-D97E069BBEFF}"/>
    <cellStyle name="Header2 7 9 2" xfId="2169" xr:uid="{98674CCB-C7DC-4931-B162-658009C5D124}"/>
    <cellStyle name="Header2 7 9 3" xfId="3669" xr:uid="{27213C01-EA53-4333-B3E2-9C2FC8F0C735}"/>
    <cellStyle name="Header2 8" xfId="485" xr:uid="{F3E8C7B2-7543-47DF-AEF1-C52BDAAD547C}"/>
    <cellStyle name="Header2 8 10" xfId="1238" xr:uid="{9E8F78D4-F6D5-4926-BCF4-BDE7CE4EBE1C}"/>
    <cellStyle name="Header2 8 10 2" xfId="2242" xr:uid="{CD603379-6D93-4479-98A1-E9F4B47741BC}"/>
    <cellStyle name="Header2 8 10 3" xfId="3736" xr:uid="{0C5B5B1B-00C8-4528-8387-713A17E76203}"/>
    <cellStyle name="Header2 8 11" xfId="2331" xr:uid="{9AB1EF2A-2F1B-457E-BE0C-E041D5656F7E}"/>
    <cellStyle name="Header2 8 11 2" xfId="3825" xr:uid="{9BD9557F-15C0-46FB-9BC6-415DD43B320D}"/>
    <cellStyle name="Header2 8 12" xfId="2420" xr:uid="{72FC457E-8561-4FAC-889B-FDDAEEC79CB1}"/>
    <cellStyle name="Header2 8 12 2" xfId="3914" xr:uid="{F6B686DE-F2C4-4A05-946A-DE8C2EBE746B}"/>
    <cellStyle name="Header2 8 13" xfId="2516" xr:uid="{D80674F5-61B8-40E6-BA60-90B29B4835F3}"/>
    <cellStyle name="Header2 8 13 2" xfId="4010" xr:uid="{6766E23B-30A8-4CF4-B261-8BC3D3398D0C}"/>
    <cellStyle name="Header2 8 14" xfId="2622" xr:uid="{E60E3E5B-B8F5-4AD7-AD06-EC59F770D52B}"/>
    <cellStyle name="Header2 8 14 2" xfId="4116" xr:uid="{46154AF4-7113-4263-8728-E50240D07F7D}"/>
    <cellStyle name="Header2 8 15" xfId="2779" xr:uid="{3F50920B-ECAC-4E03-8A41-6C036A491417}"/>
    <cellStyle name="Header2 8 15 2" xfId="4254" xr:uid="{DC11C171-8639-4E63-813C-46B06E15CF7A}"/>
    <cellStyle name="Header2 8 16" xfId="1355" xr:uid="{CF2B457B-BEFE-4E20-8C09-84B1421437DE}"/>
    <cellStyle name="Header2 8 17" xfId="2879" xr:uid="{EBF4121C-3D41-4346-865D-054BB39D3074}"/>
    <cellStyle name="Header2 8 2" xfId="597" xr:uid="{07F005DF-9FD4-4448-8C76-E9EAE82F8438}"/>
    <cellStyle name="Header2 8 2 2" xfId="1499" xr:uid="{12104E8E-56E1-4A10-9C71-0F373AFE8046}"/>
    <cellStyle name="Header2 8 2 3" xfId="3011" xr:uid="{2EF5EED6-8DA6-403E-BD09-C108032B2B6F}"/>
    <cellStyle name="Header2 8 3" xfId="689" xr:uid="{5577D989-BF83-409B-8537-40453FC96C6F}"/>
    <cellStyle name="Header2 8 3 2" xfId="1588" xr:uid="{872B66C8-31B2-49B0-96A8-B4AD7D103CDB}"/>
    <cellStyle name="Header2 8 3 3" xfId="3094" xr:uid="{DA9B0C09-CDE2-4D0E-ABE8-E32CD0C76593}"/>
    <cellStyle name="Header2 8 4" xfId="579" xr:uid="{C5FC9D13-44B3-4BB3-99AA-14511FF5A943}"/>
    <cellStyle name="Header2 8 4 2" xfId="1688" xr:uid="{7A445BB4-2DDE-46FA-8E75-F34B265D8BAC}"/>
    <cellStyle name="Header2 8 4 3" xfId="3194" xr:uid="{C30011F5-E7AC-455A-8E3C-306292F06B2A}"/>
    <cellStyle name="Header2 8 5" xfId="855" xr:uid="{901E816C-BECF-42F8-9E61-772E39B84410}"/>
    <cellStyle name="Header2 8 5 2" xfId="1778" xr:uid="{E43C5858-DF4B-4665-99E7-CE8A9097F3AD}"/>
    <cellStyle name="Header2 8 5 3" xfId="3284" xr:uid="{A5D93B08-EF97-428B-84B0-4E9951F6B35D}"/>
    <cellStyle name="Header2 8 6" xfId="947" xr:uid="{F1698F42-ACE9-406C-96BE-23C40E076520}"/>
    <cellStyle name="Header2 8 6 2" xfId="1868" xr:uid="{14EBF792-F66E-4A1D-848B-11CCDBAE74E4}"/>
    <cellStyle name="Header2 8 6 3" xfId="3374" xr:uid="{2E7853DD-4F5A-45F7-B739-B640582E27F4}"/>
    <cellStyle name="Header2 8 7" xfId="407" xr:uid="{4F2DDD9A-B893-4A29-9E42-259C0BE5FB32}"/>
    <cellStyle name="Header2 8 7 2" xfId="1956" xr:uid="{0478C297-6A93-4EB5-8A7C-EA07EE3F4B21}"/>
    <cellStyle name="Header2 8 7 3" xfId="3462" xr:uid="{9EB430EB-FCC0-4CEC-9B72-CC20DCF5C37E}"/>
    <cellStyle name="Header2 8 8" xfId="583" xr:uid="{BC83D8E7-6E83-49D5-8272-3D9E4374C92D}"/>
    <cellStyle name="Header2 8 8 2" xfId="1570" xr:uid="{013A5EC6-7960-450E-8CEA-0F41EC5EF1E9}"/>
    <cellStyle name="Header2 8 8 3" xfId="3076" xr:uid="{1EEEC987-F8A4-42CB-AEB7-5E2F74CB07F8}"/>
    <cellStyle name="Header2 8 9" xfId="1150" xr:uid="{AB03ACAC-11EC-4946-B761-4F52E9ABEC7A}"/>
    <cellStyle name="Header2 8 9 2" xfId="2140" xr:uid="{772555D9-4B5F-47B7-ABB3-3DBA7D5A9F71}"/>
    <cellStyle name="Header2 8 9 3" xfId="3640" xr:uid="{720E7C22-8415-4CF7-8AEF-0CE67D83D42E}"/>
    <cellStyle name="Header2 9" xfId="553" xr:uid="{CD962E69-37A6-47D0-A12C-BACDFD85A2D9}"/>
    <cellStyle name="Header2 9 10" xfId="1300" xr:uid="{4C0B178D-FE2B-4B15-9120-D59E40724929}"/>
    <cellStyle name="Header2 9 10 2" xfId="2304" xr:uid="{18C9F6FE-6A10-4ADF-A4A4-48C0AF99D957}"/>
    <cellStyle name="Header2 9 10 3" xfId="3798" xr:uid="{454E5406-5548-4C39-8176-29455E163F43}"/>
    <cellStyle name="Header2 9 11" xfId="2393" xr:uid="{ACFE1D74-6DBB-4FE5-A776-3442F464E4C0}"/>
    <cellStyle name="Header2 9 11 2" xfId="3887" xr:uid="{780DA4ED-3839-4D2A-AE46-7C04F4171A36}"/>
    <cellStyle name="Header2 9 12" xfId="2482" xr:uid="{A3648F6B-BE3E-45EE-A2A9-A7D62C91F1F5}"/>
    <cellStyle name="Header2 9 12 2" xfId="3976" xr:uid="{983AB080-1310-485C-A203-1FDD1B9F505A}"/>
    <cellStyle name="Header2 9 13" xfId="2578" xr:uid="{084E19A0-26F0-4A27-93A4-EDF90F2942E2}"/>
    <cellStyle name="Header2 9 13 2" xfId="4072" xr:uid="{220888BF-B03C-4944-AE80-40137DA0248B}"/>
    <cellStyle name="Header2 9 14" xfId="2748" xr:uid="{6492D7B3-D65D-43D2-A2E3-1B852EE05EFA}"/>
    <cellStyle name="Header2 9 14 2" xfId="4223" xr:uid="{7D75F72E-D047-49D9-8488-2605575375E9}"/>
    <cellStyle name="Header2 9 15" xfId="2841" xr:uid="{64B26AC4-65D5-4158-9A27-E84FEB2ED508}"/>
    <cellStyle name="Header2 9 15 2" xfId="4316" xr:uid="{381E1212-1B34-44A3-BA6F-EFA80E62909B}"/>
    <cellStyle name="Header2 9 16" xfId="1423" xr:uid="{52A43EEE-D9E9-4480-A7B9-FF4842F395E1}"/>
    <cellStyle name="Header2 9 17" xfId="2941" xr:uid="{BFF3E845-7D57-44FA-B792-698639B1B15A}"/>
    <cellStyle name="Header2 9 2" xfId="661" xr:uid="{579D09DB-37ED-4F65-9605-2D4408738DD7}"/>
    <cellStyle name="Header2 9 2 2" xfId="1564" xr:uid="{FDEAC2D5-BFA6-4DDA-A1F6-5D2EC892DF77}"/>
    <cellStyle name="Header2 9 2 3" xfId="3070" xr:uid="{77796CF9-1C3A-4CF8-8247-FAC471B1C4E7}"/>
    <cellStyle name="Header2 9 3" xfId="749" xr:uid="{37D56A44-F870-4104-B24E-64390DAAF8F1}"/>
    <cellStyle name="Header2 9 3 2" xfId="1652" xr:uid="{2EBF42D0-3090-42A8-BF0F-26BDB1F618B5}"/>
    <cellStyle name="Header2 9 3 3" xfId="3158" xr:uid="{9520E3E4-BE0A-4175-B880-77FDAE9004D4}"/>
    <cellStyle name="Header2 9 4" xfId="829" xr:uid="{E6A72C38-DEE9-4829-8BF3-91947AEE624D}"/>
    <cellStyle name="Header2 9 4 2" xfId="1752" xr:uid="{48DBC8BD-9E2F-4AA5-B5C0-F998D5D9F458}"/>
    <cellStyle name="Header2 9 4 3" xfId="3258" xr:uid="{16438D27-21B5-4E5A-BD78-8D4EC60393BF}"/>
    <cellStyle name="Header2 9 5" xfId="921" xr:uid="{B76FF447-0573-43B2-BF8D-7D79980C2BF0}"/>
    <cellStyle name="Header2 9 5 2" xfId="1842" xr:uid="{2A922C9E-1991-4288-B511-904F5EABAE68}"/>
    <cellStyle name="Header2 9 5 3" xfId="3348" xr:uid="{BFE319FA-13F8-453F-A257-38D4C294B392}"/>
    <cellStyle name="Header2 9 6" xfId="998" xr:uid="{145C8BC3-9305-4496-9779-E8E05830DB70}"/>
    <cellStyle name="Header2 9 6 2" xfId="1930" xr:uid="{BACC5FE8-C858-4BEF-AD1B-4FBE8407EC49}"/>
    <cellStyle name="Header2 9 6 3" xfId="3436" xr:uid="{7DB79217-2027-4B65-AB67-8D2561B2B9AE}"/>
    <cellStyle name="Header2 9 7" xfId="1049" xr:uid="{4117B556-6D63-4433-A7A6-1BF758E9A911}"/>
    <cellStyle name="Header2 9 7 2" xfId="2011" xr:uid="{B57096CC-7A37-4B81-880E-641FCFDB6AD6}"/>
    <cellStyle name="Header2 9 7 3" xfId="3517" xr:uid="{5D8F90E3-6B0A-4383-A155-BCA25F6381FA}"/>
    <cellStyle name="Header2 9 8" xfId="1124" xr:uid="{C791FDCB-8178-42FD-8601-49FEC7BDA0A4}"/>
    <cellStyle name="Header2 9 8 2" xfId="2086" xr:uid="{9BC1BE93-31B0-463D-85F4-FABCFAE73474}"/>
    <cellStyle name="Header2 9 8 3" xfId="3592" xr:uid="{03A004F6-110C-4DD0-9D3F-A3EF0E083C7D}"/>
    <cellStyle name="Header2 9 9" xfId="1212" xr:uid="{272280D2-042E-4CF8-B49D-788E5AB4CEE0}"/>
    <cellStyle name="Header2 9 9 2" xfId="2208" xr:uid="{C382A5F5-D392-43E7-85B6-19D27506B9D3}"/>
    <cellStyle name="Header2 9 9 3" xfId="3702" xr:uid="{809EF9C9-06D5-48EA-8690-E6EEF21A3298}"/>
    <cellStyle name="Heading 1" xfId="307" xr:uid="{DCEB7F2B-BC30-4A19-9C4C-5DB8B12A762B}"/>
    <cellStyle name="Heading 2" xfId="308" xr:uid="{090E0BB7-CFB6-49B3-A9C5-E9F6D1EF9A4D}"/>
    <cellStyle name="Input [yellow]" xfId="309" xr:uid="{06949569-9547-4534-B2C4-73D1C38E2298}"/>
    <cellStyle name="Input [yellow] 10" xfId="2684" xr:uid="{41B09617-F16E-459E-B321-14146FFDB766}"/>
    <cellStyle name="Input [yellow] 10 2" xfId="4172" xr:uid="{E04A2675-8752-4C04-ACDF-D11EB51FCAED}"/>
    <cellStyle name="Input [yellow] 2" xfId="523" xr:uid="{1CEB29C8-81D6-46E5-AF78-87BE38FE9EC0}"/>
    <cellStyle name="Input [yellow] 2 10" xfId="1276" xr:uid="{69D9F030-D35A-4543-BD6C-18D6BAD086D1}"/>
    <cellStyle name="Input [yellow] 2 10 2" xfId="2280" xr:uid="{28424DD7-C270-4F12-B8D1-B6577AE3A6F8}"/>
    <cellStyle name="Input [yellow] 2 10 3" xfId="3774" xr:uid="{114E42E5-6195-4F4A-9F91-9AB8891A0734}"/>
    <cellStyle name="Input [yellow] 2 11" xfId="2369" xr:uid="{E76D4D71-49FE-4B5A-84EB-676D0EC26E20}"/>
    <cellStyle name="Input [yellow] 2 11 2" xfId="3863" xr:uid="{A953E416-AEE3-4397-B7FA-A8EB220181CF}"/>
    <cellStyle name="Input [yellow] 2 12" xfId="2458" xr:uid="{E23D36A1-DAA0-4E97-B8D7-120BEBC0A04B}"/>
    <cellStyle name="Input [yellow] 2 12 2" xfId="3952" xr:uid="{FBBB25E5-082B-4ADB-9A3D-10E8C5985CD2}"/>
    <cellStyle name="Input [yellow] 2 13" xfId="2554" xr:uid="{DB39E43B-C759-4D5C-9AA3-166EBD6A5256}"/>
    <cellStyle name="Input [yellow] 2 13 2" xfId="4048" xr:uid="{8C6790C8-9985-4D3F-9BFF-2DC2F7866BC3}"/>
    <cellStyle name="Input [yellow] 2 14" xfId="2692" xr:uid="{84CEBCDA-723B-4668-8A47-0E2E64E60A8F}"/>
    <cellStyle name="Input [yellow] 2 14 2" xfId="4180" xr:uid="{4163BB26-1C65-42D6-A063-56E22C2C72CC}"/>
    <cellStyle name="Input [yellow] 2 15" xfId="2604" xr:uid="{771CA30C-AAC4-444C-AFBB-C7FC6EC3AC71}"/>
    <cellStyle name="Input [yellow] 2 15 2" xfId="4098" xr:uid="{AA2D6E77-473F-48BC-8BEA-A28F4DF10B25}"/>
    <cellStyle name="Input [yellow] 2 16" xfId="2817" xr:uid="{7164BAC2-9C95-464F-B7B8-2FBF7302E282}"/>
    <cellStyle name="Input [yellow] 2 16 2" xfId="4292" xr:uid="{764E3C7D-9730-4990-8220-74A411568EF3}"/>
    <cellStyle name="Input [yellow] 2 17" xfId="1393" xr:uid="{811E086F-36D2-418B-998D-E6550A34A8B7}"/>
    <cellStyle name="Input [yellow] 2 18" xfId="2917" xr:uid="{84AF318D-74A7-4360-AC2D-A38188D67102}"/>
    <cellStyle name="Input [yellow] 2 2" xfId="635" xr:uid="{912302F6-4EB2-4A58-A3E9-819508294917}"/>
    <cellStyle name="Input [yellow] 2 2 2" xfId="1536" xr:uid="{F1BC2A27-E432-4AAB-91DD-2F5E262704D9}"/>
    <cellStyle name="Input [yellow] 2 2 3" xfId="3048" xr:uid="{7D4F24BE-5482-4D7C-AE34-F22596AC699B}"/>
    <cellStyle name="Input [yellow] 2 3" xfId="726" xr:uid="{F9AEBB1B-2ED1-4EA7-A3D9-DEC90F57D34E}"/>
    <cellStyle name="Input [yellow] 2 3 2" xfId="1626" xr:uid="{0CBFB91E-1D7A-4883-BAF0-5C1917C9C8A2}"/>
    <cellStyle name="Input [yellow] 2 3 3" xfId="3132" xr:uid="{27EFFA03-02E5-497E-B7B6-46CAA0CFA97D}"/>
    <cellStyle name="Input [yellow] 2 4" xfId="804" xr:uid="{5E09CE02-D8FF-4628-82F6-25080B280740}"/>
    <cellStyle name="Input [yellow] 2 4 2" xfId="1726" xr:uid="{4B881AF4-954C-4591-BB89-2A5229374C8C}"/>
    <cellStyle name="Input [yellow] 2 4 3" xfId="3232" xr:uid="{19F0E94C-2E81-4AE9-94ED-AA80605219E5}"/>
    <cellStyle name="Input [yellow] 2 5" xfId="893" xr:uid="{9E106C34-A064-4AD0-9EDE-CC5DF0F0B412}"/>
    <cellStyle name="Input [yellow] 2 5 2" xfId="1816" xr:uid="{1A66135A-11B1-44D6-A8D3-684A0FB281B4}"/>
    <cellStyle name="Input [yellow] 2 5 3" xfId="3322" xr:uid="{BCC754E6-D325-4C22-A97B-52F4C523AA6D}"/>
    <cellStyle name="Input [yellow] 2 6" xfId="979" xr:uid="{2DD99395-E4B0-4DCA-BAA6-7BFBCD57B252}"/>
    <cellStyle name="Input [yellow] 2 6 2" xfId="1906" xr:uid="{63DD243E-7D9F-4345-99F4-DD73E2BA3534}"/>
    <cellStyle name="Input [yellow] 2 6 3" xfId="3412" xr:uid="{E6BB15EA-BA5A-4956-96DC-0C8D98340B19}"/>
    <cellStyle name="Input [yellow] 2 7" xfId="1027" xr:uid="{42D68356-2C88-4D94-A1AD-4A45A547091D}"/>
    <cellStyle name="Input [yellow] 2 7 2" xfId="1990" xr:uid="{3D1B2A3E-F34E-4550-9C17-EA0412A757BA}"/>
    <cellStyle name="Input [yellow] 2 7 3" xfId="3496" xr:uid="{B3522DFB-A529-4F61-8D58-9EB74CF2E88A}"/>
    <cellStyle name="Input [yellow] 2 8" xfId="1100" xr:uid="{021851C6-191D-450C-A952-3836757AEDC1}"/>
    <cellStyle name="Input [yellow] 2 8 2" xfId="2062" xr:uid="{F5DDBD5F-1327-4B48-8B98-9FA31CAD3FCC}"/>
    <cellStyle name="Input [yellow] 2 8 3" xfId="3568" xr:uid="{EF56B887-3560-4006-9921-760BA6C0EAD4}"/>
    <cellStyle name="Input [yellow] 2 9" xfId="1188" xr:uid="{09E9AFEC-1464-4A40-B712-93C61EC50D29}"/>
    <cellStyle name="Input [yellow] 2 9 2" xfId="2178" xr:uid="{0C33FAC2-4066-49E2-912E-D232CCBD6B5D}"/>
    <cellStyle name="Input [yellow] 2 9 3" xfId="3678" xr:uid="{D126CC13-6DCA-493C-AC91-6216AFDF22CB}"/>
    <cellStyle name="Input [yellow] 3" xfId="515" xr:uid="{C5D5CD2C-624C-48D4-85AB-FC55E3AA730E}"/>
    <cellStyle name="Input [yellow] 3 10" xfId="1268" xr:uid="{5353F8BA-E1BF-418A-BC40-A7B309106754}"/>
    <cellStyle name="Input [yellow] 3 10 2" xfId="2272" xr:uid="{7CC9F072-11E6-48D3-8288-4E664B5552A2}"/>
    <cellStyle name="Input [yellow] 3 10 3" xfId="3766" xr:uid="{4EEBF07C-87E0-455E-9DA0-A4CD1E21FD88}"/>
    <cellStyle name="Input [yellow] 3 11" xfId="2361" xr:uid="{64A14ED7-A8DD-4039-8844-3A4484863C6B}"/>
    <cellStyle name="Input [yellow] 3 11 2" xfId="3855" xr:uid="{E3446FAE-33CD-4BCA-9DEF-F72453BCB911}"/>
    <cellStyle name="Input [yellow] 3 12" xfId="2450" xr:uid="{6EDE0536-BDCF-402A-ADE2-70CEE4CCB5AB}"/>
    <cellStyle name="Input [yellow] 3 12 2" xfId="3944" xr:uid="{6BC82307-314C-4690-8EE0-16C69A6BBF46}"/>
    <cellStyle name="Input [yellow] 3 13" xfId="2546" xr:uid="{77153055-3974-4597-9176-FAAA4536CB83}"/>
    <cellStyle name="Input [yellow] 3 13 2" xfId="4040" xr:uid="{378DC531-5B98-496E-A40B-E68B9E20CE62}"/>
    <cellStyle name="Input [yellow] 3 14" xfId="2687" xr:uid="{B8B83E4E-3FC9-4D02-AEDD-ECF43B143DFF}"/>
    <cellStyle name="Input [yellow] 3 14 2" xfId="4175" xr:uid="{CF142619-4C86-4DA4-AA51-86C1BA77AD14}"/>
    <cellStyle name="Input [yellow] 3 15" xfId="2609" xr:uid="{9A7E63CA-8C3E-4D47-99A8-DCA95C6CE659}"/>
    <cellStyle name="Input [yellow] 3 15 2" xfId="4103" xr:uid="{1217CD45-DA73-4DBE-BE78-6A0EAA5A93A5}"/>
    <cellStyle name="Input [yellow] 3 16" xfId="2809" xr:uid="{0CAC2C82-9F45-4D60-80BC-8E4AB9F18FCC}"/>
    <cellStyle name="Input [yellow] 3 16 2" xfId="4284" xr:uid="{A3DA016D-D596-4F43-B595-538B0D353C18}"/>
    <cellStyle name="Input [yellow] 3 17" xfId="1385" xr:uid="{D8896696-A530-43AD-9387-D947F8EFAC7C}"/>
    <cellStyle name="Input [yellow] 3 18" xfId="2909" xr:uid="{DD501843-DA93-4632-B5EF-3D63E11E5C8E}"/>
    <cellStyle name="Input [yellow] 3 2" xfId="627" xr:uid="{3966278C-CF56-4F25-9816-6785141BEAD7}"/>
    <cellStyle name="Input [yellow] 3 2 2" xfId="1528" xr:uid="{98E7CA69-9DE3-4FF1-8FD3-1269C5EC5DF1}"/>
    <cellStyle name="Input [yellow] 3 2 3" xfId="3040" xr:uid="{12F11AFC-C6E3-430F-A763-684DEF69F130}"/>
    <cellStyle name="Input [yellow] 3 3" xfId="718" xr:uid="{7213CE16-02E0-496D-8882-F011627DFE45}"/>
    <cellStyle name="Input [yellow] 3 3 2" xfId="1618" xr:uid="{2FC2BCD4-B570-456E-B109-7E09C2EC3828}"/>
    <cellStyle name="Input [yellow] 3 3 3" xfId="3124" xr:uid="{B32556BE-C04A-4845-B358-F628A2C296F1}"/>
    <cellStyle name="Input [yellow] 3 4" xfId="796" xr:uid="{70420DFE-BAEF-4689-A23A-092CE72F6BA7}"/>
    <cellStyle name="Input [yellow] 3 4 2" xfId="1718" xr:uid="{77E1EF69-51B0-4DEC-AFDD-9B3649D1176D}"/>
    <cellStyle name="Input [yellow] 3 4 3" xfId="3224" xr:uid="{3921A3F7-D495-43B0-A704-BD2135B17E48}"/>
    <cellStyle name="Input [yellow] 3 5" xfId="885" xr:uid="{CB8CF9BD-A943-429B-BE4B-296AB056B298}"/>
    <cellStyle name="Input [yellow] 3 5 2" xfId="1808" xr:uid="{BCD17811-0A51-4B7E-B7F8-24E63F5BE5D3}"/>
    <cellStyle name="Input [yellow] 3 5 3" xfId="3314" xr:uid="{42EE070B-95FE-4FC1-9C86-E2E061C0437E}"/>
    <cellStyle name="Input [yellow] 3 6" xfId="973" xr:uid="{C1A83DF6-C391-4FFF-AA03-A52CEB077FE6}"/>
    <cellStyle name="Input [yellow] 3 6 2" xfId="1898" xr:uid="{14EBBB6E-F645-4889-BC5D-F472748C703F}"/>
    <cellStyle name="Input [yellow] 3 6 3" xfId="3404" xr:uid="{DA78654B-0D0E-4A7C-9811-87F5D722DEB4}"/>
    <cellStyle name="Input [yellow] 3 7" xfId="1021" xr:uid="{4565CBAD-5472-43AA-BE0E-6ED3B551D7E3}"/>
    <cellStyle name="Input [yellow] 3 7 2" xfId="1984" xr:uid="{5EEBB38E-C790-44ED-A5BB-73F99A384EF2}"/>
    <cellStyle name="Input [yellow] 3 7 3" xfId="3490" xr:uid="{4380C14E-1FCA-4AB9-97E4-403AA1FE29E7}"/>
    <cellStyle name="Input [yellow] 3 8" xfId="1092" xr:uid="{2A2B2022-82FD-4AC0-A99F-9FE3C3582153}"/>
    <cellStyle name="Input [yellow] 3 8 2" xfId="2054" xr:uid="{729CE0C0-D791-451F-AF7D-754714573D0E}"/>
    <cellStyle name="Input [yellow] 3 8 3" xfId="3560" xr:uid="{356A3E64-53B2-494E-A8FE-2C3BB29EED39}"/>
    <cellStyle name="Input [yellow] 3 9" xfId="1180" xr:uid="{1E455A1B-EE88-4662-B1B0-DDF09028AE89}"/>
    <cellStyle name="Input [yellow] 3 9 2" xfId="2170" xr:uid="{39724739-B672-4F85-9D88-94649D9C9D01}"/>
    <cellStyle name="Input [yellow] 3 9 3" xfId="3670" xr:uid="{DA79A8D4-24C5-4EAE-BE79-E6F0288FDF2A}"/>
    <cellStyle name="Input [yellow] 4" xfId="484" xr:uid="{74CD72E3-A7B6-4164-B8AE-75260C36A622}"/>
    <cellStyle name="Input [yellow] 4 10" xfId="1237" xr:uid="{7403FE0E-6F34-4796-A037-0A81BD4E5FCC}"/>
    <cellStyle name="Input [yellow] 4 10 2" xfId="2241" xr:uid="{438DC98C-63C3-4D29-8565-264AE19F8219}"/>
    <cellStyle name="Input [yellow] 4 10 3" xfId="3735" xr:uid="{3C57139B-C863-40C7-BBF2-F23FCAD60324}"/>
    <cellStyle name="Input [yellow] 4 11" xfId="2330" xr:uid="{94014DE0-D842-49B6-943C-30C271DED8E1}"/>
    <cellStyle name="Input [yellow] 4 11 2" xfId="3824" xr:uid="{D8FFE52C-CCE4-4B66-BCA4-5D8965C66693}"/>
    <cellStyle name="Input [yellow] 4 12" xfId="2419" xr:uid="{4763868F-583B-46AB-930E-4160D422511C}"/>
    <cellStyle name="Input [yellow] 4 12 2" xfId="3913" xr:uid="{A99A52E9-CEED-4991-87D2-9E13815BCDAF}"/>
    <cellStyle name="Input [yellow] 4 13" xfId="2515" xr:uid="{E08986C5-6E3C-47E2-9DE7-E8BA39DED124}"/>
    <cellStyle name="Input [yellow] 4 13 2" xfId="4009" xr:uid="{A2B85412-5958-4D2F-BF3A-BED69A312EC5}"/>
    <cellStyle name="Input [yellow] 4 14" xfId="2670" xr:uid="{6B262711-9AF1-479C-981B-9C982FD16B0A}"/>
    <cellStyle name="Input [yellow] 4 14 2" xfId="4158" xr:uid="{33D3AECB-FF0C-4D60-95E2-65B3817DA71E}"/>
    <cellStyle name="Input [yellow] 4 15" xfId="2719" xr:uid="{D7E38EBB-6866-4606-A0FF-C6903867CAB5}"/>
    <cellStyle name="Input [yellow] 4 15 2" xfId="4201" xr:uid="{B67BA1F8-0F4E-4EB8-9BAD-55957688B783}"/>
    <cellStyle name="Input [yellow] 4 16" xfId="2778" xr:uid="{BF83AC16-7397-4302-A2B0-FD64E676D5A0}"/>
    <cellStyle name="Input [yellow] 4 16 2" xfId="4253" xr:uid="{50C12E35-4C51-4FC7-A4A9-6D395B030E32}"/>
    <cellStyle name="Input [yellow] 4 17" xfId="1354" xr:uid="{2E78796B-0898-4276-8899-871A940E24CF}"/>
    <cellStyle name="Input [yellow] 4 18" xfId="2878" xr:uid="{48FCA315-CB5C-4729-B81A-E40B29FEFF6E}"/>
    <cellStyle name="Input [yellow] 4 2" xfId="596" xr:uid="{C1C7C642-3194-4584-BFDE-1E06D48E29DB}"/>
    <cellStyle name="Input [yellow] 4 2 2" xfId="1498" xr:uid="{0E148506-B2D7-452C-B198-4992DAE2E119}"/>
    <cellStyle name="Input [yellow] 4 2 3" xfId="3010" xr:uid="{F582B18A-C219-4C85-AB30-35DA28401723}"/>
    <cellStyle name="Input [yellow] 4 3" xfId="688" xr:uid="{FE12696E-6CB2-4EDC-9935-CE614F2D4741}"/>
    <cellStyle name="Input [yellow] 4 3 2" xfId="1587" xr:uid="{8B49D56A-450A-4B84-9EB4-441A577DCB3F}"/>
    <cellStyle name="Input [yellow] 4 3 3" xfId="3093" xr:uid="{DC535903-ACE6-449F-BB87-061784556053}"/>
    <cellStyle name="Input [yellow] 4 4" xfId="457" xr:uid="{9EEDCAE7-6F7E-4569-8A5F-9A6C729A5AB0}"/>
    <cellStyle name="Input [yellow] 4 4 2" xfId="1687" xr:uid="{B934526A-9B2E-42C4-A512-2751604732BC}"/>
    <cellStyle name="Input [yellow] 4 4 3" xfId="3193" xr:uid="{4A6DCA00-BEDE-4A9E-9CAC-3866506614A7}"/>
    <cellStyle name="Input [yellow] 4 5" xfId="854" xr:uid="{CD0750E1-ECBD-4F2C-83EB-6DF1E117217A}"/>
    <cellStyle name="Input [yellow] 4 5 2" xfId="1777" xr:uid="{48D93369-EFED-4064-BB04-9D724CEAEB3A}"/>
    <cellStyle name="Input [yellow] 4 5 3" xfId="3283" xr:uid="{2CFC1C5E-1F4E-4574-99F2-2073A94DE6CE}"/>
    <cellStyle name="Input [yellow] 4 6" xfId="946" xr:uid="{0A02611A-FC40-44F9-9D8D-4929F2D7415E}"/>
    <cellStyle name="Input [yellow] 4 6 2" xfId="1867" xr:uid="{AB0A394E-7748-4E29-9FF0-F71D8D52A8B4}"/>
    <cellStyle name="Input [yellow] 4 6 3" xfId="3373" xr:uid="{9DB168E8-170B-4BD5-AA23-C68B50F7660D}"/>
    <cellStyle name="Input [yellow] 4 7" xfId="421" xr:uid="{26579293-13A8-4A42-A164-A747F2C5F40A}"/>
    <cellStyle name="Input [yellow] 4 7 2" xfId="1955" xr:uid="{1681AD10-D1FB-40BC-B671-BA79A694E02B}"/>
    <cellStyle name="Input [yellow] 4 7 3" xfId="3461" xr:uid="{1CF49416-78B2-4E81-A999-DB0A58BCF805}"/>
    <cellStyle name="Input [yellow] 4 8" xfId="961" xr:uid="{034C9702-0DFA-4CB6-836D-7A9847ED8AB5}"/>
    <cellStyle name="Input [yellow] 4 8 2" xfId="1677" xr:uid="{2141B13E-EB5A-450D-A3F5-E459B078BB2E}"/>
    <cellStyle name="Input [yellow] 4 8 3" xfId="3183" xr:uid="{2A474D72-672F-4B47-9759-C47A43E71D06}"/>
    <cellStyle name="Input [yellow] 4 9" xfId="1149" xr:uid="{7439D3E9-E65E-4C90-B7D5-7A2F51A819C4}"/>
    <cellStyle name="Input [yellow] 4 9 2" xfId="2139" xr:uid="{28E75C93-B70D-4FAA-A03A-3D1F2C092407}"/>
    <cellStyle name="Input [yellow] 4 9 3" xfId="3639" xr:uid="{7294C162-D0F6-40A8-821D-F99CFBD09170}"/>
    <cellStyle name="Input [yellow] 5" xfId="522" xr:uid="{72052B0A-9508-4053-802F-FABE2068BF9B}"/>
    <cellStyle name="Input [yellow] 5 10" xfId="1275" xr:uid="{BE24471F-8822-49C6-BB0A-F1F755F1BBA4}"/>
    <cellStyle name="Input [yellow] 5 10 2" xfId="2279" xr:uid="{4E1CD055-264F-4556-8EA5-2C569277836F}"/>
    <cellStyle name="Input [yellow] 5 10 3" xfId="3773" xr:uid="{210C28C0-B78C-4A39-9F53-6337D5F82CA9}"/>
    <cellStyle name="Input [yellow] 5 11" xfId="2368" xr:uid="{FCE4D134-73D9-4EF9-BA4D-C8F24C3FB430}"/>
    <cellStyle name="Input [yellow] 5 11 2" xfId="3862" xr:uid="{E0B787A8-730F-4BC9-A854-FFD116127D1D}"/>
    <cellStyle name="Input [yellow] 5 12" xfId="2457" xr:uid="{2DBB1C69-6A5B-47F1-8C64-C6C787A9F0E2}"/>
    <cellStyle name="Input [yellow] 5 12 2" xfId="3951" xr:uid="{D26B29C0-C571-4E7A-AE8B-277BD0409673}"/>
    <cellStyle name="Input [yellow] 5 13" xfId="2553" xr:uid="{CB7376B9-70DE-4A99-B58E-5CD17040A71A}"/>
    <cellStyle name="Input [yellow] 5 13 2" xfId="4047" xr:uid="{A5C7ABCF-FA72-4210-94C4-AA5D1A1B4624}"/>
    <cellStyle name="Input [yellow] 5 14" xfId="2691" xr:uid="{D0E56065-23B9-41FC-94B3-BFE9E797AE77}"/>
    <cellStyle name="Input [yellow] 5 14 2" xfId="4179" xr:uid="{C41594ED-ECF0-4DDA-BDFC-875E69A38DF9}"/>
    <cellStyle name="Input [yellow] 5 15" xfId="2605" xr:uid="{56FB3C99-09B4-4FAC-9FD3-2D05AE02268F}"/>
    <cellStyle name="Input [yellow] 5 15 2" xfId="4099" xr:uid="{3D32CCD0-0BED-458C-8A5F-995BFEB9BBB5}"/>
    <cellStyle name="Input [yellow] 5 16" xfId="2816" xr:uid="{C381D9DD-D2F1-413A-8296-1C0F414C1CEF}"/>
    <cellStyle name="Input [yellow] 5 16 2" xfId="4291" xr:uid="{399A68FB-7757-4F6A-AFE2-625FABF7DA8F}"/>
    <cellStyle name="Input [yellow] 5 17" xfId="1392" xr:uid="{20591E71-F5EF-43BC-B0CB-CC38CDF2BFFB}"/>
    <cellStyle name="Input [yellow] 5 18" xfId="2916" xr:uid="{F48FDB24-723E-465D-BE90-6B05000C5E8A}"/>
    <cellStyle name="Input [yellow] 5 2" xfId="634" xr:uid="{8E4E01BE-749B-4097-8F67-123DF5F6228B}"/>
    <cellStyle name="Input [yellow] 5 2 2" xfId="1535" xr:uid="{671F1022-D889-4545-AD16-846753074DA1}"/>
    <cellStyle name="Input [yellow] 5 2 3" xfId="3047" xr:uid="{06E9BDC8-A822-42AB-BFB9-F04DA7A35612}"/>
    <cellStyle name="Input [yellow] 5 3" xfId="725" xr:uid="{A980B808-FF20-4A66-B2CA-978D7EE0B9C2}"/>
    <cellStyle name="Input [yellow] 5 3 2" xfId="1625" xr:uid="{067335CD-E0D3-4F19-BD5C-1E6A06B9A93C}"/>
    <cellStyle name="Input [yellow] 5 3 3" xfId="3131" xr:uid="{BE9F93DD-3CDD-449B-A946-30FBFF066427}"/>
    <cellStyle name="Input [yellow] 5 4" xfId="803" xr:uid="{E5317170-F090-40AE-A4BD-495153684081}"/>
    <cellStyle name="Input [yellow] 5 4 2" xfId="1725" xr:uid="{0C776306-974F-46E7-A99F-DE379ABD94F0}"/>
    <cellStyle name="Input [yellow] 5 4 3" xfId="3231" xr:uid="{CC46FB7B-BE4E-4093-9378-53ABB604930F}"/>
    <cellStyle name="Input [yellow] 5 5" xfId="892" xr:uid="{C09F2C23-1B96-4D1E-AC2A-2CF75D9B403B}"/>
    <cellStyle name="Input [yellow] 5 5 2" xfId="1815" xr:uid="{977049EA-2ABB-42A4-A5AF-A10598F91CE7}"/>
    <cellStyle name="Input [yellow] 5 5 3" xfId="3321" xr:uid="{1929AF33-3285-4D1A-969C-5723D935A4D7}"/>
    <cellStyle name="Input [yellow] 5 6" xfId="978" xr:uid="{FC27148F-F19F-49F4-B393-6B7190B2B5BD}"/>
    <cellStyle name="Input [yellow] 5 6 2" xfId="1905" xr:uid="{468872E3-5194-4FBB-88C2-A88089ED5143}"/>
    <cellStyle name="Input [yellow] 5 6 3" xfId="3411" xr:uid="{C18B389B-3ADC-43C8-8C1E-2A64B7F5D134}"/>
    <cellStyle name="Input [yellow] 5 7" xfId="1026" xr:uid="{52AE8BC7-DD5C-48A9-85BC-F0781C8080D2}"/>
    <cellStyle name="Input [yellow] 5 7 2" xfId="1989" xr:uid="{68C7F6A3-63F2-4F6B-ADE7-9B96A7278E19}"/>
    <cellStyle name="Input [yellow] 5 7 3" xfId="3495" xr:uid="{435DDD84-4C7B-4E82-9493-61F47DA49139}"/>
    <cellStyle name="Input [yellow] 5 8" xfId="1099" xr:uid="{DB6B582D-AF4D-472B-BD82-9033F7176CB3}"/>
    <cellStyle name="Input [yellow] 5 8 2" xfId="2061" xr:uid="{4A83CE54-9640-4880-B918-EA401D36A8C2}"/>
    <cellStyle name="Input [yellow] 5 8 3" xfId="3567" xr:uid="{A1303657-6FBB-439D-B9FF-49702616DF21}"/>
    <cellStyle name="Input [yellow] 5 9" xfId="1187" xr:uid="{140C4432-369B-464D-B4A8-785F3A0ABB9C}"/>
    <cellStyle name="Input [yellow] 5 9 2" xfId="2177" xr:uid="{F7D476D1-FCB6-4172-BC0E-0DAA9E896A6F}"/>
    <cellStyle name="Input [yellow] 5 9 3" xfId="3677" xr:uid="{7D319759-D45E-4FCA-99B6-BAFEC3689FDB}"/>
    <cellStyle name="Input [yellow] 6" xfId="552" xr:uid="{9F8D7C77-550C-4AD0-909E-E4D0262B781D}"/>
    <cellStyle name="Input [yellow] 6 10" xfId="1299" xr:uid="{9F049BC9-9AFB-4578-B903-3B113E35DE67}"/>
    <cellStyle name="Input [yellow] 6 10 2" xfId="2303" xr:uid="{D7BE0643-554B-494D-AEC3-2B9ECD06F7FD}"/>
    <cellStyle name="Input [yellow] 6 10 3" xfId="3797" xr:uid="{46941A25-87AB-4871-9AE8-D20B68116596}"/>
    <cellStyle name="Input [yellow] 6 11" xfId="2392" xr:uid="{BC3D7799-2EB0-44D3-BA50-AB59E72848BE}"/>
    <cellStyle name="Input [yellow] 6 11 2" xfId="3886" xr:uid="{6F2896A0-D6B6-459F-949C-C8EEDF677BCD}"/>
    <cellStyle name="Input [yellow] 6 12" xfId="2481" xr:uid="{A765B96D-4689-4839-9236-86544347616E}"/>
    <cellStyle name="Input [yellow] 6 12 2" xfId="3975" xr:uid="{E079D3DD-2D8B-4E77-BC9D-55347337220E}"/>
    <cellStyle name="Input [yellow] 6 13" xfId="2577" xr:uid="{1AE79047-4DCF-4336-965B-3F1981434B2A}"/>
    <cellStyle name="Input [yellow] 6 13 2" xfId="4071" xr:uid="{B61F5CD9-395B-4A00-9E64-8A84EE2E0454}"/>
    <cellStyle name="Input [yellow] 6 14" xfId="2703" xr:uid="{72ECBE60-19F2-473B-9FF2-09DB3F344FBE}"/>
    <cellStyle name="Input [yellow] 6 14 2" xfId="4185" xr:uid="{FB304B55-33C3-4E58-A1D2-25F26998AA49}"/>
    <cellStyle name="Input [yellow] 6 15" xfId="2747" xr:uid="{3F7372E0-4ED0-44DD-AFFA-6E65DC3096A3}"/>
    <cellStyle name="Input [yellow] 6 15 2" xfId="4222" xr:uid="{CC3D6185-4903-4B93-9F04-CA959644AD27}"/>
    <cellStyle name="Input [yellow] 6 16" xfId="2840" xr:uid="{1C72B5F0-0F39-475C-849B-D5908BB5E3F9}"/>
    <cellStyle name="Input [yellow] 6 16 2" xfId="4315" xr:uid="{E7FB0A7B-8D46-4783-96C5-446BE195D438}"/>
    <cellStyle name="Input [yellow] 6 17" xfId="1422" xr:uid="{6B7F574F-5495-4BF2-9C77-D2844A60FDCE}"/>
    <cellStyle name="Input [yellow] 6 18" xfId="2940" xr:uid="{18E6F3DF-B8F6-4490-995B-494D9A11358D}"/>
    <cellStyle name="Input [yellow] 6 2" xfId="660" xr:uid="{DF318570-56D8-4B9F-8BAA-525FFFD1E3CD}"/>
    <cellStyle name="Input [yellow] 6 2 2" xfId="1563" xr:uid="{DC275D1F-3929-4731-8BEE-EDBC37709D3A}"/>
    <cellStyle name="Input [yellow] 6 2 3" xfId="3069" xr:uid="{82E6F288-51AD-4530-8D82-D0BBD0DAC5EE}"/>
    <cellStyle name="Input [yellow] 6 3" xfId="748" xr:uid="{08B2EC6B-BB05-4530-A130-2D2188F5F904}"/>
    <cellStyle name="Input [yellow] 6 3 2" xfId="1651" xr:uid="{2F85E42F-F802-440D-9570-56719583ED04}"/>
    <cellStyle name="Input [yellow] 6 3 3" xfId="3157" xr:uid="{7BE6A9E4-DE5A-4AD4-9AB8-69EDBEF25248}"/>
    <cellStyle name="Input [yellow] 6 4" xfId="828" xr:uid="{F35DE4AE-12B0-4F65-8488-7D8430457354}"/>
    <cellStyle name="Input [yellow] 6 4 2" xfId="1751" xr:uid="{72CEB810-F6A4-4B57-8C10-CC05D753703C}"/>
    <cellStyle name="Input [yellow] 6 4 3" xfId="3257" xr:uid="{582A62B1-FADA-474E-9D4C-5CE1CE08E510}"/>
    <cellStyle name="Input [yellow] 6 5" xfId="920" xr:uid="{56757F95-CDD0-4173-8C15-CAD1653021BF}"/>
    <cellStyle name="Input [yellow] 6 5 2" xfId="1841" xr:uid="{E5095735-D494-4BE8-9F25-310A7C55B248}"/>
    <cellStyle name="Input [yellow] 6 5 3" xfId="3347" xr:uid="{9FB18A80-0FCE-4506-80AB-7412B6CAF427}"/>
    <cellStyle name="Input [yellow] 6 6" xfId="997" xr:uid="{344844B4-33C9-4534-A1E3-6286799B9616}"/>
    <cellStyle name="Input [yellow] 6 6 2" xfId="1929" xr:uid="{B10AFF7E-69A9-4EFA-921E-6992BA3E8CC3}"/>
    <cellStyle name="Input [yellow] 6 6 3" xfId="3435" xr:uid="{A1ED8648-B2B5-4957-AF95-E2B839F331C5}"/>
    <cellStyle name="Input [yellow] 6 7" xfId="1048" xr:uid="{8884FDBF-E81D-4CE1-A486-F35DFD0D338E}"/>
    <cellStyle name="Input [yellow] 6 7 2" xfId="2010" xr:uid="{AA5230BA-051E-4F10-975A-CE76EFBD7113}"/>
    <cellStyle name="Input [yellow] 6 7 3" xfId="3516" xr:uid="{1B43DF2D-B441-44ED-8A04-51F8C7DAC7E5}"/>
    <cellStyle name="Input [yellow] 6 8" xfId="1123" xr:uid="{34798BDF-C2C8-4DBF-BE81-05D3838AC73E}"/>
    <cellStyle name="Input [yellow] 6 8 2" xfId="2085" xr:uid="{CD4E53DE-AEFC-4EBD-B396-D58519E64830}"/>
    <cellStyle name="Input [yellow] 6 8 3" xfId="3591" xr:uid="{0100A26B-C002-4C64-9665-D795782EAA4B}"/>
    <cellStyle name="Input [yellow] 6 9" xfId="1211" xr:uid="{76D6F32E-1944-4C7B-A2FE-D310CC2073B2}"/>
    <cellStyle name="Input [yellow] 6 9 2" xfId="2207" xr:uid="{E483535C-C2E8-4083-BFD9-3CA3CB561888}"/>
    <cellStyle name="Input [yellow] 6 9 3" xfId="3701" xr:uid="{5A2BF3EE-189D-49DA-908F-C3B8B09C7143}"/>
    <cellStyle name="Input [yellow] 7" xfId="477" xr:uid="{DF909E3C-EA83-45A9-9560-6D7057D33780}"/>
    <cellStyle name="Input [yellow] 7 10" xfId="440" xr:uid="{2A10AAA3-27CE-4A04-8F52-9FCE1588AE38}"/>
    <cellStyle name="Input [yellow] 7 10 2" xfId="2234" xr:uid="{014AB6A1-3522-47FA-9041-B495351AD0E5}"/>
    <cellStyle name="Input [yellow] 7 10 3" xfId="3728" xr:uid="{F6112056-7B8F-49D9-85F6-B0E68F3A75A2}"/>
    <cellStyle name="Input [yellow] 7 11" xfId="2121" xr:uid="{A7D360B5-3060-4B7C-9D07-BED41FD074D7}"/>
    <cellStyle name="Input [yellow] 7 11 2" xfId="3627" xr:uid="{A5227FB4-BCB8-4801-98B0-F22A1D32C0A0}"/>
    <cellStyle name="Input [yellow] 7 12" xfId="2123" xr:uid="{6064ED41-122B-4198-9AFD-F32F9E2206BB}"/>
    <cellStyle name="Input [yellow] 7 12 2" xfId="3629" xr:uid="{F8E13C73-5B07-4E03-AA0B-ADA946656543}"/>
    <cellStyle name="Input [yellow] 7 13" xfId="2508" xr:uid="{22E6B54C-38E3-405C-9847-B32DAEA36085}"/>
    <cellStyle name="Input [yellow] 7 13 2" xfId="4002" xr:uid="{471C4506-CE0B-48AE-B8F3-FDAB1EA0A4DB}"/>
    <cellStyle name="Input [yellow] 7 14" xfId="2671" xr:uid="{BED05483-6ECB-45C9-BE4F-B90ECCCADB5F}"/>
    <cellStyle name="Input [yellow] 7 14 2" xfId="4159" xr:uid="{1BB9D524-0B54-4802-BCD6-55755C4080CC}"/>
    <cellStyle name="Input [yellow] 7 15" xfId="2630" xr:uid="{C3B6E890-4B80-4738-9249-B2FE2C89BD41}"/>
    <cellStyle name="Input [yellow] 7 15 2" xfId="4124" xr:uid="{5CFA7070-6821-4964-879C-3DB47DC544A1}"/>
    <cellStyle name="Input [yellow] 7 16" xfId="1347" xr:uid="{D793252B-792D-4623-BCE3-32FCFA486BB4}"/>
    <cellStyle name="Input [yellow] 7 17" xfId="2871" xr:uid="{897B205C-5755-462A-A2E2-12D8EE5ACC6B}"/>
    <cellStyle name="Input [yellow] 7 2" xfId="589" xr:uid="{DD92C227-3726-447A-B258-2AD500C758AE}"/>
    <cellStyle name="Input [yellow] 7 2 2" xfId="1491" xr:uid="{7A12FE4A-2B64-47DE-9816-53A7C82AED42}"/>
    <cellStyle name="Input [yellow] 7 2 3" xfId="3003" xr:uid="{DC5071F0-134F-4A3B-B3F2-C7498C19B86F}"/>
    <cellStyle name="Input [yellow] 7 3" xfId="433" xr:uid="{7BF09E23-DF81-474B-9676-9142E8033D64}"/>
    <cellStyle name="Input [yellow] 7 3 2" xfId="1450" xr:uid="{7DD41AE5-3D99-44DB-8D88-AB5EEA73E514}"/>
    <cellStyle name="Input [yellow] 7 3 3" xfId="2968" xr:uid="{8D6FF759-80FE-40F8-A511-57446200B005}"/>
    <cellStyle name="Input [yellow] 7 4" xfId="413" xr:uid="{7C5DA18B-9087-4D08-9954-EB6C88D80E07}"/>
    <cellStyle name="Input [yellow] 7 4 2" xfId="1680" xr:uid="{8DEFB2F5-BB4A-4CE6-850E-4625A321D939}"/>
    <cellStyle name="Input [yellow] 7 4 3" xfId="3186" xr:uid="{40B5745C-A90C-4C62-8440-43FF879745E6}"/>
    <cellStyle name="Input [yellow] 7 5" xfId="586" xr:uid="{EBED0543-022C-403A-8DC6-09E52FB87B90}"/>
    <cellStyle name="Input [yellow] 7 5 2" xfId="1461" xr:uid="{B4FFE14F-3CA1-47F7-A0DE-D186B7A252A1}"/>
    <cellStyle name="Input [yellow] 7 5 3" xfId="2979" xr:uid="{312C23F9-B21C-45CC-8CA6-3C27CD87717D}"/>
    <cellStyle name="Input [yellow] 7 6" xfId="685" xr:uid="{2D990C99-AB29-477A-98D1-D90E6B57BBA7}"/>
    <cellStyle name="Input [yellow] 7 6 2" xfId="1476" xr:uid="{91298FE7-3C3F-430E-BBC4-CCABF5DBAE76}"/>
    <cellStyle name="Input [yellow] 7 6 3" xfId="2994" xr:uid="{F326CFB9-7BA1-4C23-AAA0-3B226A111A7D}"/>
    <cellStyle name="Input [yellow] 7 7" xfId="756" xr:uid="{8874B2D1-7BB7-47A4-94C6-0E2DAA459808}"/>
    <cellStyle name="Input [yellow] 7 7 2" xfId="1676" xr:uid="{8099BB1B-0CFE-4609-9944-E353B9B9E7FF}"/>
    <cellStyle name="Input [yellow] 7 7 3" xfId="3182" xr:uid="{4172D751-3D95-4CE7-81E3-9B44E210DAA9}"/>
    <cellStyle name="Input [yellow] 7 8" xfId="968" xr:uid="{518E960C-C746-40CC-9DFF-83FDC61C3426}"/>
    <cellStyle name="Input [yellow] 7 8 2" xfId="1561" xr:uid="{0AEB2FD6-F49A-4E9B-A5B9-D27B37F2F284}"/>
    <cellStyle name="Input [yellow] 7 8 3" xfId="3067" xr:uid="{00DBCFDC-A9E9-407F-ABEE-1B840FBFAB8A}"/>
    <cellStyle name="Input [yellow] 7 9" xfId="460" xr:uid="{DE7F0B7C-7245-4EEA-B09F-66B6CBE0CC0F}"/>
    <cellStyle name="Input [yellow] 7 9 2" xfId="2132" xr:uid="{D6224A36-8EB2-4A02-BD70-6F0AB324AED9}"/>
    <cellStyle name="Input [yellow] 7 9 3" xfId="3632" xr:uid="{85A90025-7665-442F-90A3-CEEDCF60DB48}"/>
    <cellStyle name="Input [yellow] 8" xfId="559" xr:uid="{E3A2011B-975C-44A1-99A1-79F52515D413}"/>
    <cellStyle name="Input [yellow] 8 10" xfId="1306" xr:uid="{3BF28D75-3E41-4A7D-B1AA-BF403003D7D2}"/>
    <cellStyle name="Input [yellow] 8 10 2" xfId="2310" xr:uid="{26D0C6F9-9038-4282-AAB3-27F630552113}"/>
    <cellStyle name="Input [yellow] 8 10 3" xfId="3804" xr:uid="{C2E1BC6B-8409-4177-8F12-E8873D87286B}"/>
    <cellStyle name="Input [yellow] 8 11" xfId="2399" xr:uid="{2FD105EB-ADEA-43D8-A9C6-0427C9E25A49}"/>
    <cellStyle name="Input [yellow] 8 11 2" xfId="3893" xr:uid="{C8EA1B10-C339-4D02-9F4E-3D60BF6D5651}"/>
    <cellStyle name="Input [yellow] 8 12" xfId="2488" xr:uid="{228426F2-7AD0-43DA-A292-7F7B1C156EDB}"/>
    <cellStyle name="Input [yellow] 8 12 2" xfId="3982" xr:uid="{C3E7CAAF-CF24-40A6-AA73-2FF1C780D217}"/>
    <cellStyle name="Input [yellow] 8 13" xfId="2584" xr:uid="{B1FB430B-56EE-422A-989D-975B8974F422}"/>
    <cellStyle name="Input [yellow] 8 13 2" xfId="4078" xr:uid="{A6B21EF9-0255-4B09-91F5-A689754F5ADE}"/>
    <cellStyle name="Input [yellow] 8 14" xfId="2754" xr:uid="{D0247169-4CA8-4F6C-8525-AD5D48A3E4A9}"/>
    <cellStyle name="Input [yellow] 8 14 2" xfId="4229" xr:uid="{FD05DCB6-2126-4E2C-8200-7EF47E4F139A}"/>
    <cellStyle name="Input [yellow] 8 15" xfId="2847" xr:uid="{42652C91-D500-4308-8B28-A77AB49EAF7C}"/>
    <cellStyle name="Input [yellow] 8 15 2" xfId="4322" xr:uid="{FC29312E-CB52-4355-A521-F19A64AA949D}"/>
    <cellStyle name="Input [yellow] 8 16" xfId="1429" xr:uid="{62F46689-541C-43D0-B49A-7AE778B04343}"/>
    <cellStyle name="Input [yellow] 8 17" xfId="2947" xr:uid="{EDA4144E-2288-480E-B217-70FBBF362AC2}"/>
    <cellStyle name="Input [yellow] 8 2" xfId="667" xr:uid="{77E4671F-7922-43F2-9C81-3640CE17B87C}"/>
    <cellStyle name="Input [yellow] 8 2 2" xfId="1569" xr:uid="{F3C1A31F-E180-4DC5-B2B5-CC47A04F0158}"/>
    <cellStyle name="Input [yellow] 8 2 3" xfId="3075" xr:uid="{6E1841DE-F715-444B-B69F-11A4AFB2604B}"/>
    <cellStyle name="Input [yellow] 8 3" xfId="755" xr:uid="{C879C210-40B3-46AB-BB00-829026697199}"/>
    <cellStyle name="Input [yellow] 8 3 2" xfId="1658" xr:uid="{506053CC-14F7-4E23-9419-88CB2EEFE0DF}"/>
    <cellStyle name="Input [yellow] 8 3 3" xfId="3164" xr:uid="{D6BB91EF-FC85-42AE-A884-C457E51B477E}"/>
    <cellStyle name="Input [yellow] 8 4" xfId="835" xr:uid="{CEA499A9-0FAA-4B86-B823-8B552FE96933}"/>
    <cellStyle name="Input [yellow] 8 4 2" xfId="1758" xr:uid="{BAEA3361-C2D6-41F5-B2C0-8ABE2614F875}"/>
    <cellStyle name="Input [yellow] 8 4 3" xfId="3264" xr:uid="{1879C620-7CF0-4555-8341-A016105B8295}"/>
    <cellStyle name="Input [yellow] 8 5" xfId="927" xr:uid="{05C6FE84-6C2F-46EC-8A18-5F58D21718F0}"/>
    <cellStyle name="Input [yellow] 8 5 2" xfId="1848" xr:uid="{D1BA3AD7-3C2A-4CCD-8FAB-9F32FA9AC2AF}"/>
    <cellStyle name="Input [yellow] 8 5 3" xfId="3354" xr:uid="{4B5622A6-ED39-42A9-82D4-16A51E8DB60D}"/>
    <cellStyle name="Input [yellow] 8 6" xfId="1002" xr:uid="{146EB651-36DF-4ED9-A1E9-A9AFD1FD68E9}"/>
    <cellStyle name="Input [yellow] 8 6 2" xfId="1936" xr:uid="{67014612-6072-43F2-B885-8F57D57A6E0F}"/>
    <cellStyle name="Input [yellow] 8 6 3" xfId="3442" xr:uid="{6AC65C87-5131-4FAD-AF60-484D3EFB94FE}"/>
    <cellStyle name="Input [yellow] 8 7" xfId="1054" xr:uid="{61E4204E-5953-4061-8095-BD931ADE82F3}"/>
    <cellStyle name="Input [yellow] 8 7 2" xfId="2016" xr:uid="{C01B78B8-5EBA-48C9-BA40-224EDAA5F519}"/>
    <cellStyle name="Input [yellow] 8 7 3" xfId="3522" xr:uid="{F1A5086D-D899-4BD9-B5B6-B56242C88FA1}"/>
    <cellStyle name="Input [yellow] 8 8" xfId="1130" xr:uid="{E14399E8-BDD5-4B89-8215-E58782435096}"/>
    <cellStyle name="Input [yellow] 8 8 2" xfId="2092" xr:uid="{2A6325F3-72E2-438A-850F-64956EF3151F}"/>
    <cellStyle name="Input [yellow] 8 8 3" xfId="3598" xr:uid="{BFB85D16-414F-4BE8-962A-9109228D8B76}"/>
    <cellStyle name="Input [yellow] 8 9" xfId="1218" xr:uid="{CF01D336-9753-40B8-AA4E-D6B3D4DE4B76}"/>
    <cellStyle name="Input [yellow] 8 9 2" xfId="2214" xr:uid="{A8E08F4B-6263-486D-A010-D6803722F8B4}"/>
    <cellStyle name="Input [yellow] 8 9 3" xfId="3708" xr:uid="{DCA92F2E-EFE0-432A-A53C-99A07A137500}"/>
    <cellStyle name="Input [yellow] 9" xfId="506" xr:uid="{61A1A884-96D8-49B8-9B15-36C83679727A}"/>
    <cellStyle name="Input [yellow] 9 10" xfId="1259" xr:uid="{ED50BF2A-3982-4D45-AECF-23C8E29D3E57}"/>
    <cellStyle name="Input [yellow] 9 10 2" xfId="2263" xr:uid="{855C23AF-848C-486E-B65A-276E6849323B}"/>
    <cellStyle name="Input [yellow] 9 10 3" xfId="3757" xr:uid="{567BBEA4-5988-4B2B-9AC5-63618523D3FB}"/>
    <cellStyle name="Input [yellow] 9 11" xfId="2352" xr:uid="{29A23288-F1E0-43DA-8D48-9C5F5BC89D46}"/>
    <cellStyle name="Input [yellow] 9 11 2" xfId="3846" xr:uid="{DBFFCD3A-5906-450B-9795-5DF60D4D2738}"/>
    <cellStyle name="Input [yellow] 9 12" xfId="2441" xr:uid="{8216AD03-EB3E-4530-9379-92FCEDA6C131}"/>
    <cellStyle name="Input [yellow] 9 12 2" xfId="3935" xr:uid="{28AF5C9C-9224-46A0-BBD4-BBF3BEF26137}"/>
    <cellStyle name="Input [yellow] 9 13" xfId="2537" xr:uid="{02DEEE90-4CA8-4263-9B74-8B97ED5BC6C8}"/>
    <cellStyle name="Input [yellow] 9 13 2" xfId="4031" xr:uid="{84AB6C89-2787-4F0C-B4A8-43B9EB739CB1}"/>
    <cellStyle name="Input [yellow] 9 14" xfId="2639" xr:uid="{3B31777F-DBAB-49A5-A523-BBF81429BEFC}"/>
    <cellStyle name="Input [yellow] 9 14 2" xfId="4133" xr:uid="{0D7D89ED-D366-42C4-AFD6-04160C4EEFAF}"/>
    <cellStyle name="Input [yellow] 9 15" xfId="2800" xr:uid="{F7D0629E-1A0E-4EF8-AC56-0145A580B2DC}"/>
    <cellStyle name="Input [yellow] 9 15 2" xfId="4275" xr:uid="{1B600B1F-97C2-4D76-B699-051CA6D961E4}"/>
    <cellStyle name="Input [yellow] 9 16" xfId="1376" xr:uid="{0A8428CF-1A59-4B52-AA55-5B9A6CB6436E}"/>
    <cellStyle name="Input [yellow] 9 17" xfId="2900" xr:uid="{548DC634-0740-430C-9DD1-22D4B29521CF}"/>
    <cellStyle name="Input [yellow] 9 2" xfId="618" xr:uid="{E0B1E787-F95D-478F-B81A-DDBB55A907C3}"/>
    <cellStyle name="Input [yellow] 9 2 2" xfId="1519" xr:uid="{36B5A774-29CA-45F1-816A-BE0083C4C405}"/>
    <cellStyle name="Input [yellow] 9 2 3" xfId="3031" xr:uid="{EB223070-A804-4CC1-98B6-4C49A9E67944}"/>
    <cellStyle name="Input [yellow] 9 3" xfId="709" xr:uid="{84C0E96C-2C40-44B7-B92B-4BA6D7E095B3}"/>
    <cellStyle name="Input [yellow] 9 3 2" xfId="1609" xr:uid="{3178FF6E-02B2-4289-BF9C-F8EADBEAEAE1}"/>
    <cellStyle name="Input [yellow] 9 3 3" xfId="3115" xr:uid="{ADFC7352-E5BB-4820-A108-E603A0BA409F}"/>
    <cellStyle name="Input [yellow] 9 4" xfId="787" xr:uid="{D707A22E-C185-4574-A6C9-3945F153576B}"/>
    <cellStyle name="Input [yellow] 9 4 2" xfId="1709" xr:uid="{D47F1F92-AA54-4B9C-B74E-05CE678694E8}"/>
    <cellStyle name="Input [yellow] 9 4 3" xfId="3215" xr:uid="{CEC3CDC5-493A-4DD3-9E08-4B75DB232B41}"/>
    <cellStyle name="Input [yellow] 9 5" xfId="876" xr:uid="{653AA230-75B3-48B3-B2AA-C5FDF7BBF721}"/>
    <cellStyle name="Input [yellow] 9 5 2" xfId="1799" xr:uid="{6DC6E763-204C-4F3D-802A-462C6C015482}"/>
    <cellStyle name="Input [yellow] 9 5 3" xfId="3305" xr:uid="{1D0E0B02-D582-45CF-BC69-4CC43FF054F3}"/>
    <cellStyle name="Input [yellow] 9 6" xfId="965" xr:uid="{51EC25A2-F8A8-42C0-8973-872BB55052EC}"/>
    <cellStyle name="Input [yellow] 9 6 2" xfId="1889" xr:uid="{D3D7B2D0-9926-4FFC-86B4-4326226200CF}"/>
    <cellStyle name="Input [yellow] 9 6 3" xfId="3395" xr:uid="{F855DE90-946B-44B7-A09B-F71DD54774BE}"/>
    <cellStyle name="Input [yellow] 9 7" xfId="429" xr:uid="{E76C8761-C8EC-4EA6-92AC-2E7B76A563F8}"/>
    <cellStyle name="Input [yellow] 9 7 2" xfId="1975" xr:uid="{5AD95D79-D3CD-448F-9256-3A9B62EAD118}"/>
    <cellStyle name="Input [yellow] 9 7 3" xfId="3481" xr:uid="{341D7EE4-9794-41B4-A6E5-0CC6A7A08D7A}"/>
    <cellStyle name="Input [yellow] 9 8" xfId="1083" xr:uid="{65EC3AC8-F7CB-4984-A9C3-A81F7A8A74C4}"/>
    <cellStyle name="Input [yellow] 9 8 2" xfId="2045" xr:uid="{5148CC4C-EBFB-4483-BE75-C7265A2A58A7}"/>
    <cellStyle name="Input [yellow] 9 8 3" xfId="3551" xr:uid="{C193B523-8CE6-48B0-B9C3-C0426B9BEE26}"/>
    <cellStyle name="Input [yellow] 9 9" xfId="1171" xr:uid="{DE41BB90-4903-4BB7-A4FF-9ABEDB2E0D70}"/>
    <cellStyle name="Input [yellow] 9 9 2" xfId="2161" xr:uid="{9EE2F516-96EF-4105-A1BC-24E969C64CE1}"/>
    <cellStyle name="Input [yellow] 9 9 3" xfId="3661" xr:uid="{69CFD8F3-A35A-46BC-987C-FCB7251C7EAC}"/>
    <cellStyle name="lu" xfId="389" xr:uid="{D1DCCB22-3B3A-40EF-BF91-C23EFD3DAE6D}"/>
    <cellStyle name="n0" xfId="390" xr:uid="{FF60AFA8-23AC-479B-BFDD-1234D9F557EF}"/>
    <cellStyle name="n1" xfId="391" xr:uid="{FAF142A7-C77D-4B4F-A841-37B77760E97E}"/>
    <cellStyle name="Normal - Style1" xfId="310" xr:uid="{42CF06D7-560E-4475-8FB0-7D1EBF6B9925}"/>
    <cellStyle name="Normal_% Completion" xfId="311" xr:uid="{D4A96BCF-77DB-4A3E-9CB0-88ADFB6550C7}"/>
    <cellStyle name="Percent [2]" xfId="312" xr:uid="{DCCBC922-96D3-490A-9E1B-AD238EA27835}"/>
    <cellStyle name="sheet" xfId="39" xr:uid="{00000000-0005-0000-0000-000026000000}"/>
    <cellStyle name="Total" xfId="313" xr:uid="{A0ABCA44-CB3B-4E20-A8BF-49066CB4AFEB}"/>
    <cellStyle name="遽_laroux" xfId="40" xr:uid="{00000000-0005-0000-0000-000027000000}"/>
    <cellStyle name="一般" xfId="0" builtinId="0"/>
    <cellStyle name="一般 10" xfId="351" xr:uid="{C4AE57C5-0472-4F6A-91A8-54EF4BDA1E87}"/>
    <cellStyle name="一般 10 2" xfId="1330" xr:uid="{81CB4E25-D01E-47D8-ADF1-08936C564C27}"/>
    <cellStyle name="一般 10 2 2" xfId="2868" xr:uid="{C5D91718-29F3-48F8-983A-8974E9AB4081}"/>
    <cellStyle name="一般 10 2 2 2" xfId="4690" xr:uid="{536A34E5-392E-4B1F-9583-46AC1BD844BD}"/>
    <cellStyle name="一般 10 2 3" xfId="4633" xr:uid="{05870DC1-4866-44A7-9929-67FE2BFD2A52}"/>
    <cellStyle name="一般 10 3" xfId="2723" xr:uid="{D1007B51-470A-4EBD-BB78-495F126E31B4}"/>
    <cellStyle name="一般 10 4" xfId="4612" xr:uid="{8C9E7CA1-C643-49DC-AAFA-D3A36037D24F}"/>
    <cellStyle name="一般 11" xfId="1336" xr:uid="{132CD7A1-C469-40E0-822D-459300F8A5F6}"/>
    <cellStyle name="一般 11 2" xfId="2867" xr:uid="{1A3CC550-9251-4977-96CA-93E81DD38232}"/>
    <cellStyle name="一般 11 2 2" xfId="4689" xr:uid="{694D8DC0-47B8-4E2D-9D42-C2A0A83F4BD8}"/>
    <cellStyle name="一般 11 3" xfId="2724" xr:uid="{48450142-8302-4E54-94F7-85A7595469BA}"/>
    <cellStyle name="一般 11 4" xfId="4638" xr:uid="{AAB9DEA0-D391-478B-BA30-C49818A9A3E1}"/>
    <cellStyle name="一般 12" xfId="1324" xr:uid="{34E2D1BF-93AA-44E3-AF14-6D107B13055D}"/>
    <cellStyle name="一般 12 2" xfId="2725" xr:uid="{325A0A77-AB2B-4B37-804F-69A6EA809D63}"/>
    <cellStyle name="一般 13" xfId="2726" xr:uid="{C128348B-BE15-4083-88DB-DEED7743DE10}"/>
    <cellStyle name="一般 13 2" xfId="41" xr:uid="{00000000-0005-0000-0000-000029000000}"/>
    <cellStyle name="一般 14" xfId="2865" xr:uid="{EAA6BDCF-17A7-4E36-B223-1B62C89983A3}"/>
    <cellStyle name="一般 15" xfId="4340" xr:uid="{5E91E4F7-0026-4EA4-9A04-E7F14D73057F}"/>
    <cellStyle name="一般 15 2" xfId="4691" xr:uid="{F57913E9-4F4B-4730-8F27-E78E310F8913}"/>
    <cellStyle name="一般 16" xfId="4364" xr:uid="{9A737797-47E0-4F1A-BCF6-5F53AE6067B8}"/>
    <cellStyle name="一般 16 2" xfId="4715" xr:uid="{8FE37B68-CAA5-4F39-9BD7-979C82AE198C}"/>
    <cellStyle name="一般 17" xfId="4388" xr:uid="{984BBF13-86BD-4776-8AFC-20F4B3DC85D6}"/>
    <cellStyle name="一般 17 2" xfId="4739" xr:uid="{7C36239E-7697-4687-8E38-B3981D41ACE4}"/>
    <cellStyle name="一般 2" xfId="42" xr:uid="{00000000-0005-0000-0000-00002A000000}"/>
    <cellStyle name="一般 2 2" xfId="43" xr:uid="{00000000-0005-0000-0000-00002B000000}"/>
    <cellStyle name="一般 2 3" xfId="44" xr:uid="{00000000-0005-0000-0000-00002C000000}"/>
    <cellStyle name="一般 2 3 2" xfId="45" xr:uid="{00000000-0005-0000-0000-00002D000000}"/>
    <cellStyle name="一般 2 4" xfId="46" xr:uid="{00000000-0005-0000-0000-00002E000000}"/>
    <cellStyle name="一般 2 4 2" xfId="47" xr:uid="{00000000-0005-0000-0000-00002F000000}"/>
    <cellStyle name="一般 2 5" xfId="1325" xr:uid="{405C32A8-6F04-4712-8862-22D19B8C5564}"/>
    <cellStyle name="一般 2 5 2" xfId="4628" xr:uid="{7D8E4234-3F17-4E4C-96A9-C1B375F22842}"/>
    <cellStyle name="一般 2_1021220-104利息收入" xfId="48" xr:uid="{00000000-0005-0000-0000-000030000000}"/>
    <cellStyle name="一般 23" xfId="392" xr:uid="{5614A048-48AD-4804-B25F-9E33944A3D37}"/>
    <cellStyle name="一般 25" xfId="393" xr:uid="{649E00C8-FC1B-42CE-BA36-D02B625BECF5}"/>
    <cellStyle name="一般 28" xfId="394" xr:uid="{A6A3AEF0-3351-40C8-A14E-249D5873CB61}"/>
    <cellStyle name="一般 3" xfId="49" xr:uid="{00000000-0005-0000-0000-000031000000}"/>
    <cellStyle name="一般 3 2" xfId="50" xr:uid="{00000000-0005-0000-0000-000032000000}"/>
    <cellStyle name="一般 3 2 2" xfId="51" xr:uid="{00000000-0005-0000-0000-000033000000}"/>
    <cellStyle name="一般 3 2 3" xfId="336" xr:uid="{D8474F51-519A-43DE-9E0E-FA0256595FD8}"/>
    <cellStyle name="一般 3 2 4" xfId="334" xr:uid="{A4C88F5C-DE15-462F-B8F4-B34983ADF6D4}"/>
    <cellStyle name="一般 4" xfId="52" xr:uid="{00000000-0005-0000-0000-000034000000}"/>
    <cellStyle name="一般 4 2" xfId="53" xr:uid="{00000000-0005-0000-0000-000035000000}"/>
    <cellStyle name="一般 4 2 2" xfId="54" xr:uid="{00000000-0005-0000-0000-000036000000}"/>
    <cellStyle name="一般 5" xfId="55" xr:uid="{00000000-0005-0000-0000-000037000000}"/>
    <cellStyle name="一般 6" xfId="56" xr:uid="{00000000-0005-0000-0000-000038000000}"/>
    <cellStyle name="一般 6 2" xfId="337" xr:uid="{A16EF93F-FEF1-40F4-8BEE-D077566FFC1E}"/>
    <cellStyle name="一般 6 3" xfId="314" xr:uid="{0795CF6A-D3E3-4D00-8902-267F06307849}"/>
    <cellStyle name="一般 7" xfId="57" xr:uid="{00000000-0005-0000-0000-000039000000}"/>
    <cellStyle name="一般 7 2" xfId="338" xr:uid="{B8843442-A333-4D97-AE04-9AC07EBFBC9E}"/>
    <cellStyle name="一般 7 2 2" xfId="542" xr:uid="{1ABB3BEE-EF5F-4917-92DB-7E51EE7DA4CC}"/>
    <cellStyle name="一般 7 2 2 2" xfId="1553" xr:uid="{0FD510D1-8A14-4853-8999-3A40A1DFB177}"/>
    <cellStyle name="一般 7 2 2 2 2" xfId="4658" xr:uid="{9A9B5B06-1689-4331-B54A-AAF3748FF56C}"/>
    <cellStyle name="一般 7 2 2 3" xfId="4622" xr:uid="{74FA8478-7231-424C-A05D-B42F63B716F2}"/>
    <cellStyle name="一般 7 2 3" xfId="2197" xr:uid="{CDFFEFD3-62E6-45CE-A3F7-4111256A316C}"/>
    <cellStyle name="一般 7 2 3 2" xfId="4670" xr:uid="{57547011-6F8E-489D-A29C-65C7EC734E1B}"/>
    <cellStyle name="一般 7 2 4" xfId="2697" xr:uid="{9A10AC36-51C1-4F0C-B124-41FC79DDAD2B}"/>
    <cellStyle name="一般 7 2 4 2" xfId="4682" xr:uid="{90862B4E-505F-44BA-8379-B128AAEDD9AC}"/>
    <cellStyle name="一般 7 2 5" xfId="1412" xr:uid="{85AA8DB5-37E9-4893-A6FF-140BBB21DFDE}"/>
    <cellStyle name="一般 7 2 5 2" xfId="4646" xr:uid="{0508C273-491A-4EFD-B1A8-94A354DB9BB9}"/>
    <cellStyle name="一般 7 3" xfId="469" xr:uid="{3653EB85-591E-4D51-A957-26AF6E764B5E}"/>
    <cellStyle name="一般 7 3 2" xfId="1482" xr:uid="{DD82E052-1C2D-4F3D-8292-4926D26599AF}"/>
    <cellStyle name="一般 7 3 2 2" xfId="4652" xr:uid="{3117690E-7DAE-4050-8F93-65CE7C5B74AB}"/>
    <cellStyle name="一般 7 3 3" xfId="4616" xr:uid="{286201B6-0B1A-4384-B2EE-39565332515F}"/>
    <cellStyle name="一般 7 4" xfId="2124" xr:uid="{D7C938D7-2718-41A0-B208-0ACA4AD41948}"/>
    <cellStyle name="一般 7 4 2" xfId="4664" xr:uid="{579C8BF4-88D9-4577-A55B-E7C396FFBD5D}"/>
    <cellStyle name="一般 7 5" xfId="2661" xr:uid="{9C2164E3-F31E-40A7-ADEC-C3C388AD61E5}"/>
    <cellStyle name="一般 7 5 2" xfId="4676" xr:uid="{103CE44F-6900-4DA0-95F9-49366E62A2A5}"/>
    <cellStyle name="一般 7 6" xfId="1339" xr:uid="{688D98BF-9573-4CB7-B360-8993E63B8E44}"/>
    <cellStyle name="一般 7 6 2" xfId="4640" xr:uid="{9EDA936E-F461-4FA1-A84E-430D636E216A}"/>
    <cellStyle name="一般 7 7" xfId="332" xr:uid="{9430F0D8-7A25-4BA5-A475-E7F5A127B522}"/>
    <cellStyle name="一般 8" xfId="333" xr:uid="{E0A8B7F4-0EDE-4C4D-9FA8-848711EC7522}"/>
    <cellStyle name="一般 8 2" xfId="545" xr:uid="{5168072A-4302-4860-9B09-EABEB630CF94}"/>
    <cellStyle name="一般 8 2 2" xfId="1331" xr:uid="{9BDEE4B2-AB90-4677-B07E-262559B3E4B7}"/>
    <cellStyle name="一般 8 2 2 2" xfId="1556" xr:uid="{22DF88B5-5089-452A-AB13-AFE57ED9625C}"/>
    <cellStyle name="一般 8 2 2 2 2" xfId="4661" xr:uid="{ACDDE927-3221-4EB3-8C04-FF0E5D0C35AA}"/>
    <cellStyle name="一般 8 2 2 3" xfId="4634" xr:uid="{03409E9A-CF2B-456D-A7BE-14EC355213A9}"/>
    <cellStyle name="一般 8 2 3" xfId="2200" xr:uid="{50969D0C-9661-4A99-8E80-A98D9C67AE7A}"/>
    <cellStyle name="一般 8 2 3 2" xfId="4673" xr:uid="{69465803-3B01-49D6-B5EA-AF804EC22988}"/>
    <cellStyle name="一般 8 2 4" xfId="2700" xr:uid="{705AE7DC-D719-4E06-879F-4DDCE226517D}"/>
    <cellStyle name="一般 8 2 4 2" xfId="4685" xr:uid="{7BAA114C-86EA-4A10-AA08-20B16E592D7B}"/>
    <cellStyle name="一般 8 2 5" xfId="1415" xr:uid="{F47EECA3-A041-48F4-AC54-217AB93EA11E}"/>
    <cellStyle name="一般 8 2 5 2" xfId="4649" xr:uid="{03FB7A79-4FD5-49E6-B0DE-52E01D2A8E7B}"/>
    <cellStyle name="一般 8 2 6" xfId="4625" xr:uid="{3FD0010C-594E-4EB0-BEC1-D18841BE420D}"/>
    <cellStyle name="一般 8 3" xfId="472" xr:uid="{61C58182-EEFB-4FA2-BFFB-FDAEA1B8DB99}"/>
    <cellStyle name="一般 8 3 2" xfId="1486" xr:uid="{9E614C3A-68C4-47EE-8A5B-7D1E1D041754}"/>
    <cellStyle name="一般 8 3 2 2" xfId="4655" xr:uid="{034082DE-D980-4127-B7D9-28AF88215389}"/>
    <cellStyle name="一般 8 3 3" xfId="4619" xr:uid="{EAFEDA85-331A-4F96-B8D8-0BB3B7CD9962}"/>
    <cellStyle name="一般 8 4" xfId="1328" xr:uid="{75F4CB65-BBC5-465C-96BB-1A4BB706249C}"/>
    <cellStyle name="一般 8 4 2" xfId="2127" xr:uid="{069423CB-5691-42AF-A234-5FE51D765257}"/>
    <cellStyle name="一般 8 4 2 2" xfId="4667" xr:uid="{585CC662-57A6-40F5-A1F6-AD5A999514E7}"/>
    <cellStyle name="一般 8 4 3" xfId="4631" xr:uid="{FED47861-F60D-40C6-A22F-DD5C597731B2}"/>
    <cellStyle name="一般 8 5" xfId="2664" xr:uid="{5851B6B6-5763-4B44-9E68-2DC00BC4748E}"/>
    <cellStyle name="一般 8 5 2" xfId="4679" xr:uid="{2F533D65-A58C-4B2D-AA02-D9932070AC16}"/>
    <cellStyle name="一般 8 6" xfId="2866" xr:uid="{F6B85BA9-AF2D-4A13-B20E-D7103CDC6052}"/>
    <cellStyle name="一般 8 6 2" xfId="4688" xr:uid="{FEF40C65-5795-4A4A-BE86-8061D5B845CA}"/>
    <cellStyle name="一般 8 7" xfId="1342" xr:uid="{CFBB429E-0A0E-4778-A394-D8E946ABC195}"/>
    <cellStyle name="一般 8 7 2" xfId="4643" xr:uid="{1B41A0B5-1644-4E4F-AB7F-543698E03E8C}"/>
    <cellStyle name="一般 8 8" xfId="4598" xr:uid="{36ABFCB0-594E-4688-893E-076A76709B58}"/>
    <cellStyle name="一般 9" xfId="335" xr:uid="{EBF99720-E455-4CC4-BE06-E0214AEC10A3}"/>
    <cellStyle name="一般 9 2" xfId="1329" xr:uid="{DD84EA84-8839-467E-85DB-9B4C6F75E5AF}"/>
    <cellStyle name="一般 9 2 2" xfId="4632" xr:uid="{5CD63AC3-EF78-4FCF-B2FF-BE8C9A8C072B}"/>
    <cellStyle name="一般 9 3" xfId="2727" xr:uid="{AA1F1C1C-7B77-4B1C-BED9-27750E51AC03}"/>
    <cellStyle name="一般 9 4" xfId="4599" xr:uid="{D0092961-9232-4C9B-84BD-1125ED01730F}"/>
    <cellStyle name="一般_99附屬單位預算(營業部分)-佩虹" xfId="58" xr:uid="{00000000-0005-0000-0000-00003A000000}"/>
    <cellStyle name="一般_99附屬單位預算(營業部分)-佩虹 2 2" xfId="59" xr:uid="{00000000-0005-0000-0000-00003B000000}"/>
    <cellStyle name="一般_S379-2" xfId="60" xr:uid="{00000000-0005-0000-0000-00003C000000}"/>
    <cellStyle name="一般_S379-2 2 2" xfId="61" xr:uid="{00000000-0005-0000-0000-00003D000000}"/>
    <cellStyle name="一般_目錄" xfId="62" xr:uid="{00000000-0005-0000-0000-00003E000000}"/>
    <cellStyle name="一般_行政事務費明細表" xfId="63" xr:uid="{00000000-0005-0000-0000-00003F000000}"/>
    <cellStyle name="一般_國保101行政經費彙計表" xfId="64" xr:uid="{00000000-0005-0000-0000-000040000000}"/>
    <cellStyle name="一般_預算圖表0823" xfId="65" xr:uid="{00000000-0005-0000-0000-000041000000}"/>
    <cellStyle name="千分位" xfId="66" builtinId="3"/>
    <cellStyle name="千分位 10" xfId="315" xr:uid="{2393BB85-6A3A-4D43-BE67-EE527C91CD6B}"/>
    <cellStyle name="千分位 10 2" xfId="4588" xr:uid="{B4231CCF-888A-49E8-9C2E-4ED32CFC7FCB}"/>
    <cellStyle name="千分位 11" xfId="395" xr:uid="{5CF823DC-BFB8-448E-91D2-9C57069AD1F7}"/>
    <cellStyle name="千分位 11 2" xfId="396" xr:uid="{39E33AAB-29F8-401A-BC67-8AC5A2F1F70B}"/>
    <cellStyle name="千分位 11 2 2" xfId="4363" xr:uid="{09FCF9F6-4B9D-442A-BF39-9B92D82017FD}"/>
    <cellStyle name="千分位 11 2 2 2" xfId="4714" xr:uid="{8E34E70B-4F1D-43E8-9E99-44884FC6D1A4}"/>
    <cellStyle name="千分位 11 2 3" xfId="4387" xr:uid="{C7FFE8AA-69E3-4FC7-9635-9859EAAE3BA2}"/>
    <cellStyle name="千分位 11 2 3 2" xfId="4738" xr:uid="{97244556-CA84-4F96-A9A7-630D1B9A6A97}"/>
    <cellStyle name="千分位 11 2 4" xfId="4411" xr:uid="{BA84F9DD-965F-4F26-AAFD-78B8252EF553}"/>
    <cellStyle name="千分位 11 2 4 2" xfId="4762" xr:uid="{A3216CA4-0D08-4269-B39F-5B23343E292E}"/>
    <cellStyle name="千分位 11 2 5" xfId="4614" xr:uid="{997E51A9-5713-49E4-B916-61A721E86B24}"/>
    <cellStyle name="千分位 11 3" xfId="4362" xr:uid="{F2C328BB-FE23-438F-8244-8B592BA2E9C4}"/>
    <cellStyle name="千分位 11 3 2" xfId="4713" xr:uid="{6DA3F88B-FF85-4711-B0EB-1BFC346D13D7}"/>
    <cellStyle name="千分位 11 4" xfId="4386" xr:uid="{3CB38240-B448-41C1-B341-5B91067473B9}"/>
    <cellStyle name="千分位 11 4 2" xfId="4737" xr:uid="{6C679DF2-82DC-4652-9055-B86F7DC11BEF}"/>
    <cellStyle name="千分位 11 5" xfId="4410" xr:uid="{1C46F1B1-2AE8-4F90-A801-75DA60AF044A}"/>
    <cellStyle name="千分位 11 5 2" xfId="4761" xr:uid="{5FBF0227-720A-4815-BEDC-0EE82A6A295A}"/>
    <cellStyle name="千分位 11 6" xfId="4613" xr:uid="{39C65899-D059-4757-AD5E-CFCCFEC4D57C}"/>
    <cellStyle name="千分位 12" xfId="4412" xr:uid="{C18EE3DA-A612-4468-87C4-4CACC8238722}"/>
    <cellStyle name="千分位 2" xfId="67" xr:uid="{00000000-0005-0000-0000-000043000000}"/>
    <cellStyle name="千分位 2 10" xfId="4413" xr:uid="{E0B6D924-7478-4744-9E28-F67841872FF4}"/>
    <cellStyle name="千分位 2 2" xfId="68" xr:uid="{00000000-0005-0000-0000-000044000000}"/>
    <cellStyle name="千分位 2 2 2" xfId="69" xr:uid="{00000000-0005-0000-0000-000045000000}"/>
    <cellStyle name="千分位 2 2 2 2" xfId="70" xr:uid="{00000000-0005-0000-0000-000046000000}"/>
    <cellStyle name="千分位 2 2 2 2 2" xfId="71" xr:uid="{00000000-0005-0000-0000-000047000000}"/>
    <cellStyle name="千分位 2 2 2 2 2 2" xfId="72" xr:uid="{00000000-0005-0000-0000-000048000000}"/>
    <cellStyle name="千分位 2 2 2 2 2 2 2" xfId="73" xr:uid="{00000000-0005-0000-0000-000049000000}"/>
    <cellStyle name="千分位 2 2 2 2 2 2 2 2" xfId="4419" xr:uid="{EA9727C7-26F5-4EFA-B8AA-DBCFA4CDDA6B}"/>
    <cellStyle name="千分位 2 2 2 2 2 2 3" xfId="4418" xr:uid="{2BC54BCD-FDFB-43CC-8E0E-ACDF5F4A159B}"/>
    <cellStyle name="千分位 2 2 2 2 2 3" xfId="74" xr:uid="{00000000-0005-0000-0000-00004A000000}"/>
    <cellStyle name="千分位 2 2 2 2 2 3 2" xfId="4420" xr:uid="{27169CB0-37A0-46D4-9A4E-4FEA949191F9}"/>
    <cellStyle name="千分位 2 2 2 2 2 4" xfId="4344" xr:uid="{3A49E47C-E22D-4F5C-89AB-24030C4BA1DF}"/>
    <cellStyle name="千分位 2 2 2 2 2 4 2" xfId="4695" xr:uid="{37E77F95-E7E1-40ED-AD10-39462F96A41B}"/>
    <cellStyle name="千分位 2 2 2 2 2 5" xfId="4417" xr:uid="{DB07E67C-8ABD-4C60-9471-DC5B207B1C15}"/>
    <cellStyle name="千分位 2 2 2 2 3" xfId="75" xr:uid="{00000000-0005-0000-0000-00004B000000}"/>
    <cellStyle name="千分位 2 2 2 2 3 2" xfId="76" xr:uid="{00000000-0005-0000-0000-00004C000000}"/>
    <cellStyle name="千分位 2 2 2 2 3 2 2" xfId="4422" xr:uid="{D4D06797-6E82-4F8B-9480-AFCAB61D5141}"/>
    <cellStyle name="千分位 2 2 2 2 3 3" xfId="4368" xr:uid="{79BD6D1F-504C-44C7-9B80-1373A8CEBE23}"/>
    <cellStyle name="千分位 2 2 2 2 3 3 2" xfId="4719" xr:uid="{AD6F6181-4EBB-4AD9-897A-0A883E30D286}"/>
    <cellStyle name="千分位 2 2 2 2 3 4" xfId="4421" xr:uid="{D35ED328-D465-44C7-A45E-84799B315438}"/>
    <cellStyle name="千分位 2 2 2 2 4" xfId="77" xr:uid="{00000000-0005-0000-0000-00004D000000}"/>
    <cellStyle name="千分位 2 2 2 2 4 2" xfId="4392" xr:uid="{9BF0F8B6-0B5A-4CDC-AF8F-6E6BFB50825D}"/>
    <cellStyle name="千分位 2 2 2 2 4 2 2" xfId="4743" xr:uid="{54A33926-5862-4797-BED5-1F2A502DFFE1}"/>
    <cellStyle name="千分位 2 2 2 2 4 3" xfId="4423" xr:uid="{A4A4A271-3C04-4C89-ADFF-67D5AD0814A8}"/>
    <cellStyle name="千分位 2 2 2 2 5" xfId="339" xr:uid="{952357E4-7726-49CE-9BCA-5E5EA3D0E31F}"/>
    <cellStyle name="千分位 2 2 2 2 5 2" xfId="4600" xr:uid="{5B3301AB-9B1D-41B4-AFB6-EDB7CD7F4000}"/>
    <cellStyle name="千分位 2 2 2 2 6" xfId="4416" xr:uid="{F672463E-E0F5-4498-855C-4DAD8E963F40}"/>
    <cellStyle name="千分位 2 2 2 3" xfId="78" xr:uid="{00000000-0005-0000-0000-00004E000000}"/>
    <cellStyle name="千分位 2 2 2 3 2" xfId="79" xr:uid="{00000000-0005-0000-0000-00004F000000}"/>
    <cellStyle name="千分位 2 2 2 3 2 2" xfId="80" xr:uid="{00000000-0005-0000-0000-000050000000}"/>
    <cellStyle name="千分位 2 2 2 3 2 2 2" xfId="4426" xr:uid="{9A4B801C-AB27-4BED-B8AB-EBD50ED5CFB5}"/>
    <cellStyle name="千分位 2 2 2 3 2 3" xfId="4425" xr:uid="{F4CE91E7-63A4-4B62-948A-023A693C2871}"/>
    <cellStyle name="千分位 2 2 2 3 3" xfId="81" xr:uid="{00000000-0005-0000-0000-000051000000}"/>
    <cellStyle name="千分位 2 2 2 3 3 2" xfId="4427" xr:uid="{9FB00AE9-BC64-4E2E-9E4E-AC89D3735949}"/>
    <cellStyle name="千分位 2 2 2 3 4" xfId="4343" xr:uid="{64F46D7D-64E6-4AFD-8C29-67E17CBB3F6B}"/>
    <cellStyle name="千分位 2 2 2 3 4 2" xfId="4694" xr:uid="{70E7C304-8FCB-4972-A7E5-AA10116EEAE6}"/>
    <cellStyle name="千分位 2 2 2 3 5" xfId="4424" xr:uid="{96D5AC75-3A38-45A8-8E30-7632BEBB3D68}"/>
    <cellStyle name="千分位 2 2 2 4" xfId="82" xr:uid="{00000000-0005-0000-0000-000052000000}"/>
    <cellStyle name="千分位 2 2 2 4 2" xfId="83" xr:uid="{00000000-0005-0000-0000-000053000000}"/>
    <cellStyle name="千分位 2 2 2 4 2 2" xfId="4429" xr:uid="{48F07C43-F432-4246-89D7-F1C65F9B39A5}"/>
    <cellStyle name="千分位 2 2 2 4 3" xfId="4367" xr:uid="{DD75A747-F5D2-495B-8580-D282FB3C49EB}"/>
    <cellStyle name="千分位 2 2 2 4 3 2" xfId="4718" xr:uid="{C85DE0F0-5A62-4709-8114-4A905364F01C}"/>
    <cellStyle name="千分位 2 2 2 4 4" xfId="4428" xr:uid="{F9B00B18-4160-423C-B73B-36169A7CD4CE}"/>
    <cellStyle name="千分位 2 2 2 5" xfId="84" xr:uid="{00000000-0005-0000-0000-000054000000}"/>
    <cellStyle name="千分位 2 2 2 5 2" xfId="4391" xr:uid="{3D06CC09-82EF-4BE2-8F97-141F8C2AE192}"/>
    <cellStyle name="千分位 2 2 2 5 2 2" xfId="4742" xr:uid="{C6E01EE1-B392-4995-A9FC-DC652416206C}"/>
    <cellStyle name="千分位 2 2 2 5 3" xfId="4430" xr:uid="{95B9479D-7805-440E-ABBF-2776F8A437B8}"/>
    <cellStyle name="千分位 2 2 2 6" xfId="318" xr:uid="{69AE6307-BA32-4F76-A289-7BE051F77DB0}"/>
    <cellStyle name="千分位 2 2 2 6 2" xfId="4591" xr:uid="{77F09AE9-C2A8-4F0E-8CE8-689CFDC812AF}"/>
    <cellStyle name="千分位 2 2 2 7" xfId="4415" xr:uid="{7E84D995-17CA-4C5F-A641-A030C4ADCE1C}"/>
    <cellStyle name="千分位 2 2 3" xfId="85" xr:uid="{00000000-0005-0000-0000-000055000000}"/>
    <cellStyle name="千分位 2 2 3 2" xfId="86" xr:uid="{00000000-0005-0000-0000-000056000000}"/>
    <cellStyle name="千分位 2 2 3 2 2" xfId="87" xr:uid="{00000000-0005-0000-0000-000057000000}"/>
    <cellStyle name="千分位 2 2 3 2 2 2" xfId="88" xr:uid="{00000000-0005-0000-0000-000058000000}"/>
    <cellStyle name="千分位 2 2 3 2 2 2 2" xfId="4434" xr:uid="{D9618FB2-7B91-4506-841A-C4CEEE4F8B36}"/>
    <cellStyle name="千分位 2 2 3 2 2 3" xfId="4433" xr:uid="{64F746FE-D64D-4BA6-B78E-49005D214519}"/>
    <cellStyle name="千分位 2 2 3 2 3" xfId="89" xr:uid="{00000000-0005-0000-0000-000059000000}"/>
    <cellStyle name="千分位 2 2 3 2 3 2" xfId="4435" xr:uid="{DA7CCCE4-158B-4922-AD10-C0C8BE6B5675}"/>
    <cellStyle name="千分位 2 2 3 2 4" xfId="4345" xr:uid="{916527B0-64C8-4444-A007-CE87A666FE05}"/>
    <cellStyle name="千分位 2 2 3 2 4 2" xfId="4696" xr:uid="{680BA944-AF03-4988-BA8F-B5203D086D8C}"/>
    <cellStyle name="千分位 2 2 3 2 5" xfId="4432" xr:uid="{5A1D255C-8043-4A11-B54D-881CB57CC163}"/>
    <cellStyle name="千分位 2 2 3 3" xfId="90" xr:uid="{00000000-0005-0000-0000-00005A000000}"/>
    <cellStyle name="千分位 2 2 3 3 2" xfId="91" xr:uid="{00000000-0005-0000-0000-00005B000000}"/>
    <cellStyle name="千分位 2 2 3 3 2 2" xfId="4437" xr:uid="{3F4DAE4D-3CC7-4A45-8308-E55FCC7D0637}"/>
    <cellStyle name="千分位 2 2 3 3 3" xfId="4369" xr:uid="{C7FA10F0-97A1-4B47-9556-D8F072FBEDC2}"/>
    <cellStyle name="千分位 2 2 3 3 3 2" xfId="4720" xr:uid="{7B02DD69-155D-4017-93EB-E268D23A4341}"/>
    <cellStyle name="千分位 2 2 3 3 4" xfId="4436" xr:uid="{145DF886-5A54-44A5-92FB-AC7AB2FAC8F7}"/>
    <cellStyle name="千分位 2 2 3 4" xfId="92" xr:uid="{00000000-0005-0000-0000-00005C000000}"/>
    <cellStyle name="千分位 2 2 3 4 2" xfId="4393" xr:uid="{AFE138E9-0AAD-4E58-B5D2-B56D0E906F9C}"/>
    <cellStyle name="千分位 2 2 3 4 2 2" xfId="4744" xr:uid="{C57BEE15-1F7F-476F-8AEF-E24F6573DDE2}"/>
    <cellStyle name="千分位 2 2 3 4 3" xfId="4438" xr:uid="{8A07CCB2-BA47-449B-A5C5-5654B9267D6A}"/>
    <cellStyle name="千分位 2 2 3 5" xfId="340" xr:uid="{579D924A-691A-46C0-8F21-2E422C072EF8}"/>
    <cellStyle name="千分位 2 2 3 5 2" xfId="4601" xr:uid="{32D6B2A5-EEF6-4AB1-A423-B84DA29759A5}"/>
    <cellStyle name="千分位 2 2 3 6" xfId="4431" xr:uid="{C556A998-BEF1-45D6-A4FA-6F0C7CED772F}"/>
    <cellStyle name="千分位 2 2 4" xfId="93" xr:uid="{00000000-0005-0000-0000-00005D000000}"/>
    <cellStyle name="千分位 2 2 4 2" xfId="94" xr:uid="{00000000-0005-0000-0000-00005E000000}"/>
    <cellStyle name="千分位 2 2 4 2 2" xfId="95" xr:uid="{00000000-0005-0000-0000-00005F000000}"/>
    <cellStyle name="千分位 2 2 4 2 2 2" xfId="4441" xr:uid="{046D4F67-429F-42E3-99CE-A642B8C534F9}"/>
    <cellStyle name="千分位 2 2 4 2 3" xfId="4440" xr:uid="{431001A4-DC70-48B3-A080-87D01B535174}"/>
    <cellStyle name="千分位 2 2 4 3" xfId="96" xr:uid="{00000000-0005-0000-0000-000060000000}"/>
    <cellStyle name="千分位 2 2 4 3 2" xfId="4442" xr:uid="{8DFADF0C-E325-46F2-8772-33966C5B4964}"/>
    <cellStyle name="千分位 2 2 4 4" xfId="4341" xr:uid="{828BA4BB-4C03-41B0-8D2F-7E2E38C66373}"/>
    <cellStyle name="千分位 2 2 4 4 2" xfId="4692" xr:uid="{765666D5-DE4B-41FF-BC32-6FCF34B2F774}"/>
    <cellStyle name="千分位 2 2 4 5" xfId="4439" xr:uid="{D5B4AC35-5A0F-431A-9F88-AB90BD07A262}"/>
    <cellStyle name="千分位 2 2 5" xfId="97" xr:uid="{00000000-0005-0000-0000-000061000000}"/>
    <cellStyle name="千分位 2 2 5 2" xfId="98" xr:uid="{00000000-0005-0000-0000-000062000000}"/>
    <cellStyle name="千分位 2 2 5 2 2" xfId="4444" xr:uid="{06821CE5-F5A9-4865-A92E-91130B1622DE}"/>
    <cellStyle name="千分位 2 2 5 3" xfId="4365" xr:uid="{A91C3985-A0D0-4C33-A245-DD274376BD34}"/>
    <cellStyle name="千分位 2 2 5 3 2" xfId="4716" xr:uid="{3D721B03-A514-4DCF-9B74-385923110670}"/>
    <cellStyle name="千分位 2 2 5 4" xfId="4443" xr:uid="{6ECFC882-4704-4981-B36A-9E80F6BAFCFB}"/>
    <cellStyle name="千分位 2 2 6" xfId="99" xr:uid="{00000000-0005-0000-0000-000063000000}"/>
    <cellStyle name="千分位 2 2 6 2" xfId="4389" xr:uid="{DBBE041E-4D3C-4EF0-ADB2-DE0F6A968436}"/>
    <cellStyle name="千分位 2 2 6 2 2" xfId="4740" xr:uid="{B8FE92DC-CEC6-47EB-8C8F-46CBEC8B86F3}"/>
    <cellStyle name="千分位 2 2 6 3" xfId="4445" xr:uid="{006D96BB-01A8-4DF4-AC07-6F14F3E8FF01}"/>
    <cellStyle name="千分位 2 2 7" xfId="317" xr:uid="{79F10376-D6CD-43D2-9597-A140643B6A0D}"/>
    <cellStyle name="千分位 2 2 7 2" xfId="4590" xr:uid="{02916BF4-6B48-43F7-A486-AE4D67D6F005}"/>
    <cellStyle name="千分位 2 2 8" xfId="4414" xr:uid="{8A3509E7-1281-41BD-BEC7-9F39251EC46F}"/>
    <cellStyle name="千分位 2 3" xfId="100" xr:uid="{00000000-0005-0000-0000-000064000000}"/>
    <cellStyle name="千分位 2 3 2" xfId="101" xr:uid="{00000000-0005-0000-0000-000065000000}"/>
    <cellStyle name="千分位 2 3 2 2" xfId="102" xr:uid="{00000000-0005-0000-0000-000066000000}"/>
    <cellStyle name="千分位 2 3 2 2 2" xfId="103" xr:uid="{00000000-0005-0000-0000-000067000000}"/>
    <cellStyle name="千分位 2 3 2 2 2 2" xfId="104" xr:uid="{00000000-0005-0000-0000-000068000000}"/>
    <cellStyle name="千分位 2 3 2 2 2 2 2" xfId="4450" xr:uid="{99521387-6E6E-4ABC-9D02-8005211A046E}"/>
    <cellStyle name="千分位 2 3 2 2 2 3" xfId="4449" xr:uid="{C783A929-703E-473C-B09A-1BFE6C7EE636}"/>
    <cellStyle name="千分位 2 3 2 2 3" xfId="105" xr:uid="{00000000-0005-0000-0000-000069000000}"/>
    <cellStyle name="千分位 2 3 2 2 3 2" xfId="4451" xr:uid="{0EC7A6C6-070B-4914-92BD-FE06523874DA}"/>
    <cellStyle name="千分位 2 3 2 2 4" xfId="4347" xr:uid="{8A543AC3-6534-41A0-A674-8E3AF590096B}"/>
    <cellStyle name="千分位 2 3 2 2 4 2" xfId="4698" xr:uid="{CD3B38A3-41BE-4732-A911-EE5FC5035384}"/>
    <cellStyle name="千分位 2 3 2 2 5" xfId="4448" xr:uid="{F0519B36-A87F-44B1-B0B3-2E64BDE498FD}"/>
    <cellStyle name="千分位 2 3 2 3" xfId="106" xr:uid="{00000000-0005-0000-0000-00006A000000}"/>
    <cellStyle name="千分位 2 3 2 3 2" xfId="107" xr:uid="{00000000-0005-0000-0000-00006B000000}"/>
    <cellStyle name="千分位 2 3 2 3 2 2" xfId="4453" xr:uid="{83EEC40B-D030-482A-A2FD-007862DF1A3F}"/>
    <cellStyle name="千分位 2 3 2 3 3" xfId="4371" xr:uid="{7AC04222-C484-4DDC-BB1D-4F356D552FCA}"/>
    <cellStyle name="千分位 2 3 2 3 3 2" xfId="4722" xr:uid="{BB8BDA7D-7002-4F9F-86C9-5EE26D6F4755}"/>
    <cellStyle name="千分位 2 3 2 3 4" xfId="4452" xr:uid="{F1FD526F-09CF-4DA0-B131-E43F77B0A02C}"/>
    <cellStyle name="千分位 2 3 2 4" xfId="108" xr:uid="{00000000-0005-0000-0000-00006C000000}"/>
    <cellStyle name="千分位 2 3 2 4 2" xfId="4395" xr:uid="{760D4609-A72C-441D-8573-1E2713A5AE47}"/>
    <cellStyle name="千分位 2 3 2 4 2 2" xfId="4746" xr:uid="{365F1605-B2B0-453F-86C8-92338E79FB96}"/>
    <cellStyle name="千分位 2 3 2 4 3" xfId="4454" xr:uid="{4ADBA4B2-16A5-4D3C-AA3D-E04209B64668}"/>
    <cellStyle name="千分位 2 3 2 5" xfId="341" xr:uid="{B2133CCE-E6E6-47DD-8772-BF5D0FE36991}"/>
    <cellStyle name="千分位 2 3 2 5 2" xfId="4602" xr:uid="{CFB87157-F677-4FAD-8FA5-5AC167C08314}"/>
    <cellStyle name="千分位 2 3 2 6" xfId="4447" xr:uid="{EAF19D86-D490-4581-B682-864FABE929D2}"/>
    <cellStyle name="千分位 2 3 3" xfId="109" xr:uid="{00000000-0005-0000-0000-00006D000000}"/>
    <cellStyle name="千分位 2 3 3 2" xfId="110" xr:uid="{00000000-0005-0000-0000-00006E000000}"/>
    <cellStyle name="千分位 2 3 3 2 2" xfId="111" xr:uid="{00000000-0005-0000-0000-00006F000000}"/>
    <cellStyle name="千分位 2 3 3 2 2 2" xfId="4457" xr:uid="{DFC68311-32D1-4724-9E3F-9AD41D90EF44}"/>
    <cellStyle name="千分位 2 3 3 2 3" xfId="4456" xr:uid="{AE17284A-24FE-4F2D-AB73-EA0AED2F6ED2}"/>
    <cellStyle name="千分位 2 3 3 3" xfId="112" xr:uid="{00000000-0005-0000-0000-000070000000}"/>
    <cellStyle name="千分位 2 3 3 3 2" xfId="4458" xr:uid="{777A1B8F-1954-441D-BCD8-1360582081A4}"/>
    <cellStyle name="千分位 2 3 3 4" xfId="4346" xr:uid="{A3D13939-0792-4BEA-B8FF-42C23FAA9FF1}"/>
    <cellStyle name="千分位 2 3 3 4 2" xfId="4697" xr:uid="{58E7BE62-023D-4825-9C51-5B47A7E8A4F4}"/>
    <cellStyle name="千分位 2 3 3 5" xfId="4455" xr:uid="{C9D9849E-AA9B-49B2-9C36-683E51FF5831}"/>
    <cellStyle name="千分位 2 3 4" xfId="113" xr:uid="{00000000-0005-0000-0000-000071000000}"/>
    <cellStyle name="千分位 2 3 4 2" xfId="114" xr:uid="{00000000-0005-0000-0000-000072000000}"/>
    <cellStyle name="千分位 2 3 4 2 2" xfId="4460" xr:uid="{C6016BB5-5D86-4883-91AD-DE480F37DC27}"/>
    <cellStyle name="千分位 2 3 4 3" xfId="4370" xr:uid="{855D1483-B3F4-4FD3-A7B4-600949BA05C7}"/>
    <cellStyle name="千分位 2 3 4 3 2" xfId="4721" xr:uid="{8B6691B8-1610-4EB2-A437-5A2B1255C8BA}"/>
    <cellStyle name="千分位 2 3 4 4" xfId="4459" xr:uid="{2F779495-4246-4528-B3FA-6FB4CEB87F13}"/>
    <cellStyle name="千分位 2 3 5" xfId="115" xr:uid="{00000000-0005-0000-0000-000073000000}"/>
    <cellStyle name="千分位 2 3 5 2" xfId="4394" xr:uid="{AFD109A6-D2A1-4818-B2A0-19B0E47F74AD}"/>
    <cellStyle name="千分位 2 3 5 2 2" xfId="4745" xr:uid="{10E4DD72-300D-4CFB-ABAC-018BE5ED5D72}"/>
    <cellStyle name="千分位 2 3 5 3" xfId="4461" xr:uid="{D95AF709-6C57-4233-87E2-0F881BEC4830}"/>
    <cellStyle name="千分位 2 3 6" xfId="319" xr:uid="{523CAB67-4B71-472D-9F0F-6BB869BB61D4}"/>
    <cellStyle name="千分位 2 3 6 2" xfId="4592" xr:uid="{53C41C33-43BC-4CC6-ABA0-637AFC92F54E}"/>
    <cellStyle name="千分位 2 3 7" xfId="4446" xr:uid="{F13F8658-06E4-46C1-ABD4-90DB19A6673E}"/>
    <cellStyle name="千分位 2 4" xfId="116" xr:uid="{00000000-0005-0000-0000-000074000000}"/>
    <cellStyle name="千分位 2 4 2" xfId="117" xr:uid="{00000000-0005-0000-0000-000075000000}"/>
    <cellStyle name="千分位 2 4 2 2" xfId="118" xr:uid="{00000000-0005-0000-0000-000076000000}"/>
    <cellStyle name="千分位 2 4 2 2 2" xfId="119" xr:uid="{00000000-0005-0000-0000-000077000000}"/>
    <cellStyle name="千分位 2 4 2 2 2 2" xfId="4465" xr:uid="{043C6A61-9375-4626-A18F-6FC6A69529A3}"/>
    <cellStyle name="千分位 2 4 2 2 3" xfId="4464" xr:uid="{98C2F098-23F1-4B99-8D1F-41D843DE5FB2}"/>
    <cellStyle name="千分位 2 4 2 3" xfId="120" xr:uid="{00000000-0005-0000-0000-000078000000}"/>
    <cellStyle name="千分位 2 4 2 3 2" xfId="4466" xr:uid="{0C8C72FD-E48D-41AA-9B92-DEE48DD0BE23}"/>
    <cellStyle name="千分位 2 4 2 4" xfId="4348" xr:uid="{47C774D5-525C-4ABA-B921-DCABCF80EBC0}"/>
    <cellStyle name="千分位 2 4 2 4 2" xfId="4699" xr:uid="{5C0DF1A7-5EA0-4963-9093-7E82EDAE38AF}"/>
    <cellStyle name="千分位 2 4 2 5" xfId="4463" xr:uid="{DEC3853D-8767-40A4-834E-DEDAB468042E}"/>
    <cellStyle name="千分位 2 4 3" xfId="121" xr:uid="{00000000-0005-0000-0000-000079000000}"/>
    <cellStyle name="千分位 2 4 3 2" xfId="122" xr:uid="{00000000-0005-0000-0000-00007A000000}"/>
    <cellStyle name="千分位 2 4 3 2 2" xfId="4468" xr:uid="{A42FA260-4241-42E9-981E-4B21912186CF}"/>
    <cellStyle name="千分位 2 4 3 3" xfId="4372" xr:uid="{C35B221B-29D6-44D0-B624-658903D3B712}"/>
    <cellStyle name="千分位 2 4 3 3 2" xfId="4723" xr:uid="{419FBF19-69E4-42B9-AEB6-A35685E676C9}"/>
    <cellStyle name="千分位 2 4 3 4" xfId="4467" xr:uid="{EC8E1AB8-F7A5-49A7-A8E8-47894E9F9F34}"/>
    <cellStyle name="千分位 2 4 4" xfId="123" xr:uid="{00000000-0005-0000-0000-00007B000000}"/>
    <cellStyle name="千分位 2 4 4 2" xfId="4396" xr:uid="{4DD6AD29-6A1F-4557-A457-67EAAD33CDA7}"/>
    <cellStyle name="千分位 2 4 4 2 2" xfId="4747" xr:uid="{CCCD4A05-B5FA-4855-BECB-FAC479950544}"/>
    <cellStyle name="千分位 2 4 4 3" xfId="4469" xr:uid="{02336BA6-D9D5-46BF-A029-75FBF48051EB}"/>
    <cellStyle name="千分位 2 4 5" xfId="342" xr:uid="{8A1603C0-0E4C-40A6-9C92-4DA0199E043D}"/>
    <cellStyle name="千分位 2 4 5 2" xfId="4603" xr:uid="{473F472F-DBED-44C5-99C9-5C1B269D79CC}"/>
    <cellStyle name="千分位 2 4 6" xfId="4462" xr:uid="{E8BF2576-BD06-485F-A2B7-26D06AB1E4A7}"/>
    <cellStyle name="千分位 2 5" xfId="124" xr:uid="{00000000-0005-0000-0000-00007C000000}"/>
    <cellStyle name="千分位 2 5 2" xfId="125" xr:uid="{00000000-0005-0000-0000-00007D000000}"/>
    <cellStyle name="千分位 2 5 2 2" xfId="126" xr:uid="{00000000-0005-0000-0000-00007E000000}"/>
    <cellStyle name="千分位 2 5 2 2 2" xfId="4472" xr:uid="{002F3F83-5BD5-4603-92B9-16D8962C0AD0}"/>
    <cellStyle name="千分位 2 5 2 3" xfId="4471" xr:uid="{0B640505-0E41-4976-B531-9807DD1611B4}"/>
    <cellStyle name="千分位 2 5 3" xfId="127" xr:uid="{00000000-0005-0000-0000-00007F000000}"/>
    <cellStyle name="千分位 2 5 3 2" xfId="4473" xr:uid="{23619B23-6836-4F45-BEFB-F9DD93B0801A}"/>
    <cellStyle name="千分位 2 5 4" xfId="1326" xr:uid="{505C737D-BB0F-48BD-ABE9-F655290B20B2}"/>
    <cellStyle name="千分位 2 5 4 2" xfId="4629" xr:uid="{517BC9BF-1CFE-4E26-9BBA-882D81DBFD84}"/>
    <cellStyle name="千分位 2 5 5" xfId="4470" xr:uid="{B1F1DA59-85B9-4B4B-AF33-A2E6D46435F6}"/>
    <cellStyle name="千分位 2 6" xfId="128" xr:uid="{00000000-0005-0000-0000-000080000000}"/>
    <cellStyle name="千分位 2 6 2" xfId="129" xr:uid="{00000000-0005-0000-0000-000081000000}"/>
    <cellStyle name="千分位 2 6 2 2" xfId="4475" xr:uid="{4381BFA7-09FE-42DD-87AB-5D271DC4B57B}"/>
    <cellStyle name="千分位 2 6 3" xfId="4342" xr:uid="{BF53D30D-54CD-4E62-AB7B-3C5CDA9AEEF6}"/>
    <cellStyle name="千分位 2 6 3 2" xfId="4693" xr:uid="{9B0E7C1F-296E-4F88-B5B5-25E83C0C420D}"/>
    <cellStyle name="千分位 2 6 4" xfId="4474" xr:uid="{81F0ACF2-7B4C-4995-BD3F-F4E3B22B6442}"/>
    <cellStyle name="千分位 2 7" xfId="130" xr:uid="{00000000-0005-0000-0000-000082000000}"/>
    <cellStyle name="千分位 2 7 2" xfId="4366" xr:uid="{2036F9E7-30D2-4D59-8C9C-01EBE509CF31}"/>
    <cellStyle name="千分位 2 7 2 2" xfId="4717" xr:uid="{84ADCE48-2C3D-420D-9EC6-270B609FB426}"/>
    <cellStyle name="千分位 2 7 3" xfId="4476" xr:uid="{5408BE50-B09F-467C-86B8-CA2C507B30D1}"/>
    <cellStyle name="千分位 2 8" xfId="4390" xr:uid="{1A18D8D7-7796-4E56-86BE-16E843A1630A}"/>
    <cellStyle name="千分位 2 8 2" xfId="4741" xr:uid="{BF421D2C-0B26-47BD-87B6-09B16CD75501}"/>
    <cellStyle name="千分位 2 9" xfId="316" xr:uid="{4DDF1EBC-568E-49B1-934E-28C6AEEC2793}"/>
    <cellStyle name="千分位 2 9 2" xfId="4589" xr:uid="{1ED19E79-7E01-4B4B-8E9B-2AF064A0737F}"/>
    <cellStyle name="千分位 3" xfId="131" xr:uid="{00000000-0005-0000-0000-000083000000}"/>
    <cellStyle name="千分位 3 2" xfId="132" xr:uid="{00000000-0005-0000-0000-000084000000}"/>
    <cellStyle name="千分位 3 2 2" xfId="133" xr:uid="{00000000-0005-0000-0000-000085000000}"/>
    <cellStyle name="千分位 3 2 2 2" xfId="134" xr:uid="{00000000-0005-0000-0000-000086000000}"/>
    <cellStyle name="千分位 3 2 2 2 2" xfId="135" xr:uid="{00000000-0005-0000-0000-000087000000}"/>
    <cellStyle name="千分位 3 2 2 2 2 2" xfId="4481" xr:uid="{F2CB4A0A-7BDC-4AF0-B7E6-FB3E8775D769}"/>
    <cellStyle name="千分位 3 2 2 2 3" xfId="4480" xr:uid="{6E68F3F3-7D35-46B8-944A-FAE297D2F045}"/>
    <cellStyle name="千分位 3 2 2 3" xfId="136" xr:uid="{00000000-0005-0000-0000-000088000000}"/>
    <cellStyle name="千分位 3 2 2 3 2" xfId="4482" xr:uid="{9D0C7C4C-3AA0-41C9-8D96-223B1342A030}"/>
    <cellStyle name="千分位 3 2 2 4" xfId="4350" xr:uid="{9FEC3595-B519-440F-8D01-F50DE6E5542A}"/>
    <cellStyle name="千分位 3 2 2 4 2" xfId="4701" xr:uid="{F1588816-F319-4BB0-B72E-8A486A439F70}"/>
    <cellStyle name="千分位 3 2 2 5" xfId="4479" xr:uid="{A731EDD1-71B3-4938-B10D-EF81F3ABCB42}"/>
    <cellStyle name="千分位 3 2 3" xfId="137" xr:uid="{00000000-0005-0000-0000-000089000000}"/>
    <cellStyle name="千分位 3 2 3 2" xfId="138" xr:uid="{00000000-0005-0000-0000-00008A000000}"/>
    <cellStyle name="千分位 3 2 3 2 2" xfId="4484" xr:uid="{AFE7E5CE-B747-4829-B567-7A807C2A1D3E}"/>
    <cellStyle name="千分位 3 2 3 3" xfId="4374" xr:uid="{B63AAFAE-B1BE-401E-801D-5CEFEB649971}"/>
    <cellStyle name="千分位 3 2 3 3 2" xfId="4725" xr:uid="{640DBD65-671E-4D67-8CD5-1818FA5914D9}"/>
    <cellStyle name="千分位 3 2 3 4" xfId="4483" xr:uid="{0BF57EED-D6A3-4791-9342-1D2508C2B67D}"/>
    <cellStyle name="千分位 3 2 4" xfId="139" xr:uid="{00000000-0005-0000-0000-00008B000000}"/>
    <cellStyle name="千分位 3 2 4 2" xfId="4398" xr:uid="{96DFF918-33BC-4D41-B1EE-47E5E0B3FDB4}"/>
    <cellStyle name="千分位 3 2 4 2 2" xfId="4749" xr:uid="{892CA448-0B87-49AF-AE5F-F9B894A93187}"/>
    <cellStyle name="千分位 3 2 4 3" xfId="4485" xr:uid="{F314CD5D-6613-41A4-B17B-5F468DA959C5}"/>
    <cellStyle name="千分位 3 2 5" xfId="343" xr:uid="{C00AEFF2-11A6-4E21-8E94-4965520B91C3}"/>
    <cellStyle name="千分位 3 2 5 2" xfId="4604" xr:uid="{92B0BC75-3B73-46A3-BB59-88539F883651}"/>
    <cellStyle name="千分位 3 2 6" xfId="4478" xr:uid="{6AE8950C-0DDF-4BB2-A09A-AEEC67BFD2CB}"/>
    <cellStyle name="千分位 3 3" xfId="140" xr:uid="{00000000-0005-0000-0000-00008C000000}"/>
    <cellStyle name="千分位 3 3 2" xfId="141" xr:uid="{00000000-0005-0000-0000-00008D000000}"/>
    <cellStyle name="千分位 3 3 2 2" xfId="142" xr:uid="{00000000-0005-0000-0000-00008E000000}"/>
    <cellStyle name="千分位 3 3 2 2 2" xfId="4488" xr:uid="{C3D334D9-FEB6-45F2-BB4C-D68CF671E703}"/>
    <cellStyle name="千分位 3 3 2 3" xfId="4487" xr:uid="{1AA18F84-AE5E-48A9-BFD0-BB7949A5DF8A}"/>
    <cellStyle name="千分位 3 3 3" xfId="143" xr:uid="{00000000-0005-0000-0000-00008F000000}"/>
    <cellStyle name="千分位 3 3 3 2" xfId="4489" xr:uid="{78E57F75-E58A-4EDD-BC87-7EA2567021E2}"/>
    <cellStyle name="千分位 3 3 4" xfId="416" xr:uid="{B5B2D545-8504-4330-9007-DAB72634B707}"/>
    <cellStyle name="千分位 3 3 4 2" xfId="4615" xr:uid="{A164A325-273E-4FC4-9EB5-FC7B846C2229}"/>
    <cellStyle name="千分位 3 3 5" xfId="4486" xr:uid="{F7460D4A-F741-4263-BEA5-8F7A4150BFF1}"/>
    <cellStyle name="千分位 3 4" xfId="144" xr:uid="{00000000-0005-0000-0000-000090000000}"/>
    <cellStyle name="千分位 3 4 2" xfId="145" xr:uid="{00000000-0005-0000-0000-000091000000}"/>
    <cellStyle name="千分位 3 4 2 2" xfId="4491" xr:uid="{D5B592E2-119D-40C8-A607-0078D726D617}"/>
    <cellStyle name="千分位 3 4 3" xfId="4349" xr:uid="{E175A129-D971-4B01-997C-0E977CAB6141}"/>
    <cellStyle name="千分位 3 4 3 2" xfId="4700" xr:uid="{C7F584A1-759F-45AB-9300-DA49FD6958C1}"/>
    <cellStyle name="千分位 3 4 4" xfId="4490" xr:uid="{355F28F4-4838-4DB0-8CE9-AE3F29BB80F4}"/>
    <cellStyle name="千分位 3 5" xfId="146" xr:uid="{00000000-0005-0000-0000-000092000000}"/>
    <cellStyle name="千分位 3 5 2" xfId="4373" xr:uid="{458E6396-8196-44E2-9458-3839316C2BE7}"/>
    <cellStyle name="千分位 3 5 2 2" xfId="4724" xr:uid="{97CFA04B-D76F-4383-A4AB-2AA73172CA4F}"/>
    <cellStyle name="千分位 3 5 3" xfId="4492" xr:uid="{36C28DD7-2B6E-4B9A-ABF7-3AAA9CE1B010}"/>
    <cellStyle name="千分位 3 6" xfId="4397" xr:uid="{2C58C252-AE2A-4F5C-968A-6255C97EFC2C}"/>
    <cellStyle name="千分位 3 6 2" xfId="4748" xr:uid="{7731EA5E-A176-4E10-83DE-990E7A1B2CF5}"/>
    <cellStyle name="千分位 3 7" xfId="320" xr:uid="{85B60BAD-0FD5-407A-948B-57B8D41CBC71}"/>
    <cellStyle name="千分位 3 7 2" xfId="4593" xr:uid="{9A9D2BA3-4336-4723-BD70-57CCC800F72D}"/>
    <cellStyle name="千分位 3 8" xfId="4477" xr:uid="{CB1CADCE-ECD6-4B18-B361-D3BCCA07F097}"/>
    <cellStyle name="千分位 4" xfId="147" xr:uid="{00000000-0005-0000-0000-000093000000}"/>
    <cellStyle name="千分位 4 2" xfId="148" xr:uid="{00000000-0005-0000-0000-000094000000}"/>
    <cellStyle name="千分位 4 2 2" xfId="149" xr:uid="{00000000-0005-0000-0000-000095000000}"/>
    <cellStyle name="千分位 4 2 2 2" xfId="150" xr:uid="{00000000-0005-0000-0000-000096000000}"/>
    <cellStyle name="千分位 4 2 2 2 2" xfId="151" xr:uid="{00000000-0005-0000-0000-000097000000}"/>
    <cellStyle name="千分位 4 2 2 2 2 2" xfId="4497" xr:uid="{878779FF-6551-4695-A9E0-74A680153E20}"/>
    <cellStyle name="千分位 4 2 2 2 3" xfId="4496" xr:uid="{589FF743-BF02-48B7-853F-04464014EC16}"/>
    <cellStyle name="千分位 4 2 2 3" xfId="152" xr:uid="{00000000-0005-0000-0000-000098000000}"/>
    <cellStyle name="千分位 4 2 2 3 2" xfId="4498" xr:uid="{413CE993-C358-42D6-AB8C-C62951BDA225}"/>
    <cellStyle name="千分位 4 2 2 4" xfId="4352" xr:uid="{4F1E53B1-E503-4BA7-B7DA-8C225B3A5DB2}"/>
    <cellStyle name="千分位 4 2 2 4 2" xfId="4703" xr:uid="{CEC5F98C-65EF-42FE-BCA8-D9E48F7C2314}"/>
    <cellStyle name="千分位 4 2 2 5" xfId="4495" xr:uid="{71B037A0-101D-4E3E-AA67-B0CC5FC171A1}"/>
    <cellStyle name="千分位 4 2 3" xfId="153" xr:uid="{00000000-0005-0000-0000-000099000000}"/>
    <cellStyle name="千分位 4 2 3 2" xfId="154" xr:uid="{00000000-0005-0000-0000-00009A000000}"/>
    <cellStyle name="千分位 4 2 3 2 2" xfId="4500" xr:uid="{FFE5DD2C-3D40-4ECE-A79C-4A26CC059EAF}"/>
    <cellStyle name="千分位 4 2 3 3" xfId="4376" xr:uid="{87CFBE4B-9A09-4127-BA8F-770552099D6E}"/>
    <cellStyle name="千分位 4 2 3 3 2" xfId="4727" xr:uid="{081B3A92-A59D-41D6-8F24-1170E1AF7AE5}"/>
    <cellStyle name="千分位 4 2 3 4" xfId="4499" xr:uid="{8661924F-79CE-46D8-A99F-80FBEF7CF266}"/>
    <cellStyle name="千分位 4 2 4" xfId="155" xr:uid="{00000000-0005-0000-0000-00009B000000}"/>
    <cellStyle name="千分位 4 2 4 2" xfId="4400" xr:uid="{7CD4B8BF-2243-4FAE-9515-9CAA6D279EBA}"/>
    <cellStyle name="千分位 4 2 4 2 2" xfId="4751" xr:uid="{0CDA9881-5DC6-47B6-859C-7D7CC8761703}"/>
    <cellStyle name="千分位 4 2 4 3" xfId="4501" xr:uid="{20079CF2-63C9-4C1C-B222-BBBF27450A4B}"/>
    <cellStyle name="千分位 4 2 5" xfId="344" xr:uid="{A69CF737-B8DC-466D-BC8E-299C0FE26199}"/>
    <cellStyle name="千分位 4 2 5 2" xfId="4605" xr:uid="{8689A929-A999-4D98-8696-2CDCC3E8F71D}"/>
    <cellStyle name="千分位 4 2 6" xfId="4494" xr:uid="{2C551C2F-8889-43A0-8D9C-0D41E9190183}"/>
    <cellStyle name="千分位 4 3" xfId="156" xr:uid="{00000000-0005-0000-0000-00009C000000}"/>
    <cellStyle name="千分位 4 3 2" xfId="157" xr:uid="{00000000-0005-0000-0000-00009D000000}"/>
    <cellStyle name="千分位 4 3 2 2" xfId="158" xr:uid="{00000000-0005-0000-0000-00009E000000}"/>
    <cellStyle name="千分位 4 3 2 2 2" xfId="4504" xr:uid="{06ED7D5A-B9DA-48A3-BA27-6C84D6347BA9}"/>
    <cellStyle name="千分位 4 3 2 3" xfId="4503" xr:uid="{F7B03D91-C4EA-412D-9CEA-6BE2E74964EF}"/>
    <cellStyle name="千分位 4 3 3" xfId="159" xr:uid="{00000000-0005-0000-0000-00009F000000}"/>
    <cellStyle name="千分位 4 3 3 2" xfId="4505" xr:uid="{40C5432D-B549-4F5C-9FDB-69675744E204}"/>
    <cellStyle name="千分位 4 3 4" xfId="4351" xr:uid="{0080673F-3933-46F8-8174-F93CBC212BD8}"/>
    <cellStyle name="千分位 4 3 4 2" xfId="4702" xr:uid="{80D2A481-6E6D-438D-AC87-46F6565F602E}"/>
    <cellStyle name="千分位 4 3 5" xfId="4502" xr:uid="{43653F88-514E-49AC-9E07-4509EF5191B1}"/>
    <cellStyle name="千分位 4 4" xfId="160" xr:uid="{00000000-0005-0000-0000-0000A0000000}"/>
    <cellStyle name="千分位 4 4 2" xfId="161" xr:uid="{00000000-0005-0000-0000-0000A1000000}"/>
    <cellStyle name="千分位 4 4 2 2" xfId="4507" xr:uid="{B6C0D40F-10D8-4453-94AD-8F81C0C17529}"/>
    <cellStyle name="千分位 4 4 3" xfId="4375" xr:uid="{7C73B697-3AA6-4173-AF45-6515012880AC}"/>
    <cellStyle name="千分位 4 4 3 2" xfId="4726" xr:uid="{B771F231-DEA7-4B7A-8AE1-823F29058DB5}"/>
    <cellStyle name="千分位 4 4 4" xfId="4506" xr:uid="{F82E3AA2-0BF0-4E08-B605-946C3911093B}"/>
    <cellStyle name="千分位 4 5" xfId="162" xr:uid="{00000000-0005-0000-0000-0000A2000000}"/>
    <cellStyle name="千分位 4 5 2" xfId="4399" xr:uid="{460BC26C-05F0-4605-9B14-6DC3ADF180B2}"/>
    <cellStyle name="千分位 4 5 2 2" xfId="4750" xr:uid="{D7B944A3-8ADB-49CC-B659-5FECD962CA93}"/>
    <cellStyle name="千分位 4 5 3" xfId="4508" xr:uid="{E6B0D1A1-5F67-48EC-BFBC-CE01EEF7B58E}"/>
    <cellStyle name="千分位 4 6" xfId="321" xr:uid="{A8485855-2C9D-4458-947C-586BD5C5A872}"/>
    <cellStyle name="千分位 4 6 2" xfId="4594" xr:uid="{43465401-D33A-4AEC-96A0-C774070606A9}"/>
    <cellStyle name="千分位 4 7" xfId="4493" xr:uid="{11944A0B-A043-430D-927B-909BDA74EB4C}"/>
    <cellStyle name="千分位 5" xfId="163" xr:uid="{00000000-0005-0000-0000-0000A3000000}"/>
    <cellStyle name="千分位 5 2" xfId="164" xr:uid="{00000000-0005-0000-0000-0000A4000000}"/>
    <cellStyle name="千分位 5 2 2" xfId="165" xr:uid="{00000000-0005-0000-0000-0000A5000000}"/>
    <cellStyle name="千分位 5 2 2 2" xfId="166" xr:uid="{00000000-0005-0000-0000-0000A6000000}"/>
    <cellStyle name="千分位 5 2 2 2 2" xfId="167" xr:uid="{00000000-0005-0000-0000-0000A7000000}"/>
    <cellStyle name="千分位 5 2 2 2 2 2" xfId="4513" xr:uid="{8989B939-C22B-4F61-BB23-C4C80F67643A}"/>
    <cellStyle name="千分位 5 2 2 2 3" xfId="4512" xr:uid="{1E711F99-A22E-41F1-901F-DACB4F8F18B2}"/>
    <cellStyle name="千分位 5 2 2 3" xfId="168" xr:uid="{00000000-0005-0000-0000-0000A8000000}"/>
    <cellStyle name="千分位 5 2 2 3 2" xfId="4514" xr:uid="{B8A8CBB2-1090-4571-A24D-A17055E2B284}"/>
    <cellStyle name="千分位 5 2 2 4" xfId="4354" xr:uid="{02D5F859-4177-41E4-A050-6FC2868735A3}"/>
    <cellStyle name="千分位 5 2 2 4 2" xfId="4705" xr:uid="{CBCDE2A1-94FB-4D62-ACFD-DA8B8887C25D}"/>
    <cellStyle name="千分位 5 2 2 5" xfId="4511" xr:uid="{C5C30B46-35EB-4870-BA5A-1898B6693F71}"/>
    <cellStyle name="千分位 5 2 3" xfId="169" xr:uid="{00000000-0005-0000-0000-0000A9000000}"/>
    <cellStyle name="千分位 5 2 3 2" xfId="170" xr:uid="{00000000-0005-0000-0000-0000AA000000}"/>
    <cellStyle name="千分位 5 2 3 2 2" xfId="4516" xr:uid="{C58F559E-BA94-4BD4-A5E5-040173521FC9}"/>
    <cellStyle name="千分位 5 2 3 3" xfId="4378" xr:uid="{EEE718E8-DDCF-4A3D-84AA-998EB8B39123}"/>
    <cellStyle name="千分位 5 2 3 3 2" xfId="4729" xr:uid="{8E5CA56A-21B5-4459-A7CB-801F82B01AA7}"/>
    <cellStyle name="千分位 5 2 3 4" xfId="4515" xr:uid="{42D1D62F-10F0-4F72-B8A8-4302AD94AA47}"/>
    <cellStyle name="千分位 5 2 4" xfId="171" xr:uid="{00000000-0005-0000-0000-0000AB000000}"/>
    <cellStyle name="千分位 5 2 4 2" xfId="4402" xr:uid="{AABB8026-C1C8-4293-9052-277DE44D5939}"/>
    <cellStyle name="千分位 5 2 4 2 2" xfId="4753" xr:uid="{9F10DB54-CD4D-4F26-B6D5-5C7E6867C6DA}"/>
    <cellStyle name="千分位 5 2 4 3" xfId="4517" xr:uid="{372BA9E4-D454-4CAF-AF49-8C1567456B34}"/>
    <cellStyle name="千分位 5 2 5" xfId="345" xr:uid="{3202ACAE-EDF1-4B3C-BD68-BC444152A884}"/>
    <cellStyle name="千分位 5 2 5 2" xfId="4606" xr:uid="{98C120D8-04B9-4D85-A107-99F5634C133F}"/>
    <cellStyle name="千分位 5 2 6" xfId="4510" xr:uid="{A56D0F4F-6EA3-40D1-ADCB-F02EB91B1AC0}"/>
    <cellStyle name="千分位 5 3" xfId="172" xr:uid="{00000000-0005-0000-0000-0000AC000000}"/>
    <cellStyle name="千分位 5 3 2" xfId="173" xr:uid="{00000000-0005-0000-0000-0000AD000000}"/>
    <cellStyle name="千分位 5 3 2 2" xfId="174" xr:uid="{00000000-0005-0000-0000-0000AE000000}"/>
    <cellStyle name="千分位 5 3 2 2 2" xfId="4520" xr:uid="{C5F7CFB4-ED46-45F9-AB6C-67D454E5F8C2}"/>
    <cellStyle name="千分位 5 3 2 3" xfId="4519" xr:uid="{DBD7C4D1-E842-41C5-B4F7-0BF55B033C7D}"/>
    <cellStyle name="千分位 5 3 3" xfId="175" xr:uid="{00000000-0005-0000-0000-0000AF000000}"/>
    <cellStyle name="千分位 5 3 3 2" xfId="4521" xr:uid="{15850055-6691-4809-91C5-8B1C976835BE}"/>
    <cellStyle name="千分位 5 3 4" xfId="4353" xr:uid="{FCD3F68D-F945-485E-85DB-CDAC0205876D}"/>
    <cellStyle name="千分位 5 3 4 2" xfId="4704" xr:uid="{18F7E5FA-8DDB-43B0-AE81-0B2ACA1EAF33}"/>
    <cellStyle name="千分位 5 3 5" xfId="4518" xr:uid="{E5932841-333D-4C52-A8F9-D520A55420C5}"/>
    <cellStyle name="千分位 5 4" xfId="176" xr:uid="{00000000-0005-0000-0000-0000B0000000}"/>
    <cellStyle name="千分位 5 4 2" xfId="177" xr:uid="{00000000-0005-0000-0000-0000B1000000}"/>
    <cellStyle name="千分位 5 4 2 2" xfId="4523" xr:uid="{31317C5F-8ACE-45A6-B4AE-A410DD849685}"/>
    <cellStyle name="千分位 5 4 3" xfId="4377" xr:uid="{B1CB2088-C469-4C0E-ABFE-8A6C15054FF9}"/>
    <cellStyle name="千分位 5 4 3 2" xfId="4728" xr:uid="{1F8EEA50-6859-4B2F-9971-EF6EDA8BFA84}"/>
    <cellStyle name="千分位 5 4 4" xfId="4522" xr:uid="{036EAB4E-17FC-48D4-AC4C-AE78946DF717}"/>
    <cellStyle name="千分位 5 5" xfId="178" xr:uid="{00000000-0005-0000-0000-0000B2000000}"/>
    <cellStyle name="千分位 5 5 2" xfId="4401" xr:uid="{08D73E86-8C43-4050-8E8F-1C5D09DCA259}"/>
    <cellStyle name="千分位 5 5 2 2" xfId="4752" xr:uid="{A87E03AF-6FCC-4ACF-9C34-D706F18B40E9}"/>
    <cellStyle name="千分位 5 5 3" xfId="4524" xr:uid="{285F00EB-E725-4B76-A582-346E1D9534ED}"/>
    <cellStyle name="千分位 5 6" xfId="322" xr:uid="{0B5A4272-04F3-4464-A623-6D5C6A34AFDB}"/>
    <cellStyle name="千分位 5 6 2" xfId="4595" xr:uid="{F2594A5E-E6DB-4114-B651-B66EF178EE16}"/>
    <cellStyle name="千分位 5 7" xfId="4509" xr:uid="{24384015-6DEF-48F5-BA0A-22A18CE9B18A}"/>
    <cellStyle name="千分位 6" xfId="179" xr:uid="{00000000-0005-0000-0000-0000B3000000}"/>
    <cellStyle name="千分位 6 10" xfId="346" xr:uid="{F612F1D0-B19B-4E8A-94E4-9AB0C7E90ED1}"/>
    <cellStyle name="千分位 6 10 2" xfId="4607" xr:uid="{F933723B-DE91-4A05-8A26-86BEF50009CC}"/>
    <cellStyle name="千分位 6 11" xfId="4525" xr:uid="{BE390689-355D-4ACD-8E8B-6F4B1D179C63}"/>
    <cellStyle name="千分位 6 2" xfId="180" xr:uid="{00000000-0005-0000-0000-0000B4000000}"/>
    <cellStyle name="千分位 6 2 2" xfId="181" xr:uid="{00000000-0005-0000-0000-0000B5000000}"/>
    <cellStyle name="千分位 6 2 2 2" xfId="182" xr:uid="{00000000-0005-0000-0000-0000B6000000}"/>
    <cellStyle name="千分位 6 2 2 2 2" xfId="4528" xr:uid="{35817979-B0C5-4799-95B8-19A422DD171F}"/>
    <cellStyle name="千分位 6 2 2 3" xfId="1554" xr:uid="{3A298A0A-03E5-4870-ADF7-DD0D4FE9E24A}"/>
    <cellStyle name="千分位 6 2 2 3 2" xfId="4659" xr:uid="{A8B0E9AC-4374-45B8-B2F2-FCDDCC79CA0C}"/>
    <cellStyle name="千分位 6 2 2 4" xfId="4527" xr:uid="{F2EF0B43-0B72-4930-BF3D-FC605CA2B95A}"/>
    <cellStyle name="千分位 6 2 3" xfId="183" xr:uid="{00000000-0005-0000-0000-0000B7000000}"/>
    <cellStyle name="千分位 6 2 3 2" xfId="2198" xr:uid="{6A25E82D-44CF-4513-A6AD-968D438F707C}"/>
    <cellStyle name="千分位 6 2 3 2 2" xfId="4671" xr:uid="{65D0456A-2201-47E2-BAFE-7009CA4615B7}"/>
    <cellStyle name="千分位 6 2 3 3" xfId="4529" xr:uid="{9764389B-BFCF-478F-8483-6CE30CC3F11D}"/>
    <cellStyle name="千分位 6 2 4" xfId="2698" xr:uid="{B14C4CFE-706E-49B8-B650-61DE1FC79AEA}"/>
    <cellStyle name="千分位 6 2 4 2" xfId="4683" xr:uid="{12ABD2A2-595A-4E60-BF71-4A49F49388B8}"/>
    <cellStyle name="千分位 6 2 5" xfId="1413" xr:uid="{E89EA21C-9F5F-47F8-93F5-E2051067F378}"/>
    <cellStyle name="千分位 6 2 5 2" xfId="4647" xr:uid="{281F99AC-C5D3-4687-BEA4-03BC9B31BFC1}"/>
    <cellStyle name="千分位 6 2 6" xfId="543" xr:uid="{309DD126-EB6B-412E-9762-98C50662A76E}"/>
    <cellStyle name="千分位 6 2 6 2" xfId="4623" xr:uid="{4EB19272-9DD7-4A9F-B047-244961134B38}"/>
    <cellStyle name="千分位 6 2 7" xfId="4526" xr:uid="{28BDBF7A-1C90-4C15-A800-8FCA0FCC0C8D}"/>
    <cellStyle name="千分位 6 3" xfId="184" xr:uid="{00000000-0005-0000-0000-0000B8000000}"/>
    <cellStyle name="千分位 6 3 2" xfId="185" xr:uid="{00000000-0005-0000-0000-0000B9000000}"/>
    <cellStyle name="千分位 6 3 2 2" xfId="1483" xr:uid="{36057DB6-FFCA-4F0B-8CBF-51A666551179}"/>
    <cellStyle name="千分位 6 3 2 2 2" xfId="4653" xr:uid="{018AEB7F-E1DA-4700-B6E7-719155A7237F}"/>
    <cellStyle name="千分位 6 3 2 3" xfId="4531" xr:uid="{FA1A186C-0D6B-4F6D-BDE7-4CF951BE44D7}"/>
    <cellStyle name="千分位 6 3 3" xfId="470" xr:uid="{AFF93207-C9C6-4200-B7D4-58E4648079AA}"/>
    <cellStyle name="千分位 6 3 3 2" xfId="4617" xr:uid="{4BF7917F-75A1-4FA6-A491-535BC13679C5}"/>
    <cellStyle name="千分位 6 3 4" xfId="4530" xr:uid="{440B0FC0-4D03-486C-8F1E-444CA9A7AFDF}"/>
    <cellStyle name="千分位 6 4" xfId="186" xr:uid="{00000000-0005-0000-0000-0000BA000000}"/>
    <cellStyle name="千分位 6 4 2" xfId="2125" xr:uid="{F8859ED1-6E72-4621-A6E3-D3405E73FB49}"/>
    <cellStyle name="千分位 6 4 2 2" xfId="4665" xr:uid="{8D7E0AF5-63B7-462D-9C0C-51534AB26A57}"/>
    <cellStyle name="千分位 6 4 3" xfId="1335" xr:uid="{E6BA9BB8-F76A-429B-A12E-BBE3F30492CC}"/>
    <cellStyle name="千分位 6 4 3 2" xfId="4637" xr:uid="{9851A2A6-2956-4827-B8D6-50BBFD6CE822}"/>
    <cellStyle name="千分位 6 4 4" xfId="4532" xr:uid="{EECCB53B-CEC9-49F0-A928-D62F24F4B231}"/>
    <cellStyle name="千分位 6 5" xfId="2662" xr:uid="{680C4BFC-3F47-4C6E-97D3-2D06461BB5F5}"/>
    <cellStyle name="千分位 6 5 2" xfId="4677" xr:uid="{7DE16B97-1845-4C91-A1EC-A996A9D4C545}"/>
    <cellStyle name="千分位 6 6" xfId="1340" xr:uid="{3D5FF4C4-679B-4112-8E8C-8D1984037234}"/>
    <cellStyle name="千分位 6 6 2" xfId="4641" xr:uid="{DB182627-6887-48C2-815C-99904FA7097F}"/>
    <cellStyle name="千分位 6 7" xfId="4355" xr:uid="{7E231345-D6E5-423E-820E-953794DA9F30}"/>
    <cellStyle name="千分位 6 7 2" xfId="4706" xr:uid="{F5D50D61-9D88-401D-8073-B6F8BCAA55A9}"/>
    <cellStyle name="千分位 6 8" xfId="4379" xr:uid="{BB8D2298-45DE-4D80-A0A1-420633B52834}"/>
    <cellStyle name="千分位 6 8 2" xfId="4730" xr:uid="{6BA3A812-5373-46F0-BFD3-40893A75B043}"/>
    <cellStyle name="千分位 6 9" xfId="4403" xr:uid="{BDE3CB80-5355-4CCD-8516-E5909A984222}"/>
    <cellStyle name="千分位 6 9 2" xfId="4754" xr:uid="{6D250CC1-42FD-4142-88E3-3593E74498A4}"/>
    <cellStyle name="千分位 7" xfId="187" xr:uid="{00000000-0005-0000-0000-0000BB000000}"/>
    <cellStyle name="千分位 7 2" xfId="188" xr:uid="{00000000-0005-0000-0000-0000BC000000}"/>
    <cellStyle name="千分位 7 2 2" xfId="189" xr:uid="{00000000-0005-0000-0000-0000BD000000}"/>
    <cellStyle name="千分位 7 2 2 2" xfId="1557" xr:uid="{52BB340A-94E9-4DE0-9A28-6C8DC9DFA8F6}"/>
    <cellStyle name="千分位 7 2 2 2 2" xfId="4662" xr:uid="{ECD715B6-6E40-4FE4-B651-DDADC2336DDC}"/>
    <cellStyle name="千分位 7 2 2 3" xfId="4535" xr:uid="{90E10B86-BE08-479C-976F-BC0D89BE089D}"/>
    <cellStyle name="千分位 7 2 3" xfId="2201" xr:uid="{0666D4A9-9347-4C16-A954-A289DB261E78}"/>
    <cellStyle name="千分位 7 2 3 2" xfId="4674" xr:uid="{9F8F8B12-DC5A-443E-BDC9-BCC92E452D89}"/>
    <cellStyle name="千分位 7 2 4" xfId="2701" xr:uid="{00A4B0A1-CD5D-44E1-A5AC-71546FD7DFC5}"/>
    <cellStyle name="千分位 7 2 4 2" xfId="4686" xr:uid="{1AD892ED-AF48-4204-BED4-CC07663502B2}"/>
    <cellStyle name="千分位 7 2 5" xfId="1416" xr:uid="{17A51CBB-6C33-4B1B-BE9E-4DEA2A45A661}"/>
    <cellStyle name="千分位 7 2 5 2" xfId="4650" xr:uid="{26D700E6-3375-4B8A-B288-F9704147EAE9}"/>
    <cellStyle name="千分位 7 2 6" xfId="546" xr:uid="{EE3E1899-975A-420A-9477-FF5983BE267E}"/>
    <cellStyle name="千分位 7 2 6 2" xfId="4626" xr:uid="{D1954897-C56A-41D6-9738-D4AEE1C5F5CC}"/>
    <cellStyle name="千分位 7 2 7" xfId="4534" xr:uid="{5FD56E33-6B41-4D6C-A271-DDE9E2ABB064}"/>
    <cellStyle name="千分位 7 3" xfId="190" xr:uid="{00000000-0005-0000-0000-0000BE000000}"/>
    <cellStyle name="千分位 7 3 2" xfId="1487" xr:uid="{390AE945-D66C-4E3A-8BF3-D4625BF6E7F2}"/>
    <cellStyle name="千分位 7 3 2 2" xfId="4656" xr:uid="{76EAB9D0-0594-4387-9131-3D729446DEDA}"/>
    <cellStyle name="千分位 7 3 3" xfId="1332" xr:uid="{F8D4107C-32CA-4FAB-ADC6-4F40B5D28663}"/>
    <cellStyle name="千分位 7 3 3 2" xfId="4635" xr:uid="{588EFE29-C06D-4581-974B-1BA7DA2CF927}"/>
    <cellStyle name="千分位 7 3 4" xfId="4536" xr:uid="{97A70A97-3CF1-4602-9D15-42B5BB39C274}"/>
    <cellStyle name="千分位 7 4" xfId="2128" xr:uid="{BC03327F-04FD-44C9-8395-C3E7D282088C}"/>
    <cellStyle name="千分位 7 4 2" xfId="4668" xr:uid="{8E5AACB7-E565-4197-936F-1FFE5746706A}"/>
    <cellStyle name="千分位 7 5" xfId="2665" xr:uid="{F1AFE75E-8DBF-4580-BE93-8C9EF30BC7DF}"/>
    <cellStyle name="千分位 7 5 2" xfId="4680" xr:uid="{6577F5AD-578C-4C4F-8534-16A1FAEC8935}"/>
    <cellStyle name="千分位 7 6" xfId="1343" xr:uid="{EDF69F14-8E0F-477E-9A9B-18B7D4F58A24}"/>
    <cellStyle name="千分位 7 6 2" xfId="4644" xr:uid="{52611FE3-E326-458A-9338-188FD5FC1009}"/>
    <cellStyle name="千分位 7 7" xfId="473" xr:uid="{5DE57C77-1AB2-45CF-A7EB-7773B1B88A4D}"/>
    <cellStyle name="千分位 7 7 2" xfId="4620" xr:uid="{DFFE599C-3190-4DF4-B5C9-F704950C3C73}"/>
    <cellStyle name="千分位 7 8" xfId="4533" xr:uid="{2F3843BB-192E-4A36-B5D9-0F5DFBC21565}"/>
    <cellStyle name="千分位 8" xfId="191" xr:uid="{00000000-0005-0000-0000-0000BF000000}"/>
    <cellStyle name="千分位 8 2" xfId="192" xr:uid="{00000000-0005-0000-0000-0000C0000000}"/>
    <cellStyle name="千分位 8 2 2" xfId="4538" xr:uid="{DE535112-E3CC-4CEC-932C-40DD89BEEDA5}"/>
    <cellStyle name="千分位 8 3" xfId="1337" xr:uid="{A09720B5-0C75-4617-B8B4-7C858A6091F5}"/>
    <cellStyle name="千分位 8 3 2" xfId="4639" xr:uid="{C36CC4A3-2A1E-4B9F-AA0A-30F718922972}"/>
    <cellStyle name="千分位 8 4" xfId="4537" xr:uid="{C2DE95E8-324B-486D-AC23-8A90F68ABB0D}"/>
    <cellStyle name="千分位 9" xfId="193" xr:uid="{00000000-0005-0000-0000-0000C1000000}"/>
    <cellStyle name="千分位 9 2" xfId="4539" xr:uid="{1DD89F76-C509-4D95-BBDC-3E9091104C44}"/>
    <cellStyle name="千分位[0] 2" xfId="194" xr:uid="{00000000-0005-0000-0000-0000C2000000}"/>
    <cellStyle name="千分位[0] 2 2" xfId="195" xr:uid="{00000000-0005-0000-0000-0000C3000000}"/>
    <cellStyle name="千分位[0] 2 2 2" xfId="196" xr:uid="{00000000-0005-0000-0000-0000C4000000}"/>
    <cellStyle name="千分位[0] 2 2 2 2" xfId="197" xr:uid="{00000000-0005-0000-0000-0000C5000000}"/>
    <cellStyle name="千分位[0] 2 2 2 2 2" xfId="198" xr:uid="{00000000-0005-0000-0000-0000C6000000}"/>
    <cellStyle name="千分位[0] 2 2 2 2 2 2" xfId="4544" xr:uid="{BFE7F5AA-2653-4295-9483-C50E2179B03F}"/>
    <cellStyle name="千分位[0] 2 2 2 2 3" xfId="4543" xr:uid="{B02ADAE6-01A4-4AEE-BF87-3969BC007CAB}"/>
    <cellStyle name="千分位[0] 2 2 2 3" xfId="199" xr:uid="{00000000-0005-0000-0000-0000C7000000}"/>
    <cellStyle name="千分位[0] 2 2 2 3 2" xfId="4545" xr:uid="{B710E421-BFA0-4A03-B626-2B788A0F3E2B}"/>
    <cellStyle name="千分位[0] 2 2 2 4" xfId="4357" xr:uid="{36D6A90F-1AC8-4372-B6BD-24DE1A0DA869}"/>
    <cellStyle name="千分位[0] 2 2 2 4 2" xfId="4708" xr:uid="{E6ABC2E3-C44D-4EEF-9EDC-D253776BCD3E}"/>
    <cellStyle name="千分位[0] 2 2 2 5" xfId="4542" xr:uid="{F8EDA407-0299-410C-984C-3710EE9695A8}"/>
    <cellStyle name="千分位[0] 2 2 3" xfId="200" xr:uid="{00000000-0005-0000-0000-0000C8000000}"/>
    <cellStyle name="千分位[0] 2 2 3 2" xfId="201" xr:uid="{00000000-0005-0000-0000-0000C9000000}"/>
    <cellStyle name="千分位[0] 2 2 3 2 2" xfId="4547" xr:uid="{06B49460-C8C3-413B-842F-30DB7B75D87E}"/>
    <cellStyle name="千分位[0] 2 2 3 3" xfId="4381" xr:uid="{49503514-E45E-4C74-94ED-E1F0F07D15D2}"/>
    <cellStyle name="千分位[0] 2 2 3 3 2" xfId="4732" xr:uid="{C05C5B1B-B92A-40ED-B457-5146AEBD7F48}"/>
    <cellStyle name="千分位[0] 2 2 3 4" xfId="4546" xr:uid="{9DC5C588-0ECA-4193-AF3A-1105749A903C}"/>
    <cellStyle name="千分位[0] 2 2 4" xfId="202" xr:uid="{00000000-0005-0000-0000-0000CA000000}"/>
    <cellStyle name="千分位[0] 2 2 4 2" xfId="4405" xr:uid="{91A89305-4585-46FF-8E3C-B40F25DABADE}"/>
    <cellStyle name="千分位[0] 2 2 4 2 2" xfId="4756" xr:uid="{D4E5E73E-29BB-4CD1-908E-A695EAD93276}"/>
    <cellStyle name="千分位[0] 2 2 4 3" xfId="4548" xr:uid="{D1081A30-6CC0-453F-8A7C-531E091AC002}"/>
    <cellStyle name="千分位[0] 2 2 5" xfId="347" xr:uid="{02FBE664-D918-45CA-A3CC-DD7454DC43E3}"/>
    <cellStyle name="千分位[0] 2 2 5 2" xfId="4608" xr:uid="{9850DCA0-71E7-4BEF-807D-7A7B66C6B852}"/>
    <cellStyle name="千分位[0] 2 2 6" xfId="4541" xr:uid="{BA6B6B1A-8550-4E6B-98AF-B536C506424F}"/>
    <cellStyle name="千分位[0] 2 3" xfId="203" xr:uid="{00000000-0005-0000-0000-0000CB000000}"/>
    <cellStyle name="千分位[0] 2 3 2" xfId="204" xr:uid="{00000000-0005-0000-0000-0000CC000000}"/>
    <cellStyle name="千分位[0] 2 3 2 2" xfId="205" xr:uid="{00000000-0005-0000-0000-0000CD000000}"/>
    <cellStyle name="千分位[0] 2 3 2 2 2" xfId="4551" xr:uid="{FF950A12-509B-4492-B15E-EC420F7E1985}"/>
    <cellStyle name="千分位[0] 2 3 2 3" xfId="4550" xr:uid="{D3766E34-5EB7-418A-942D-1BBD3C52A537}"/>
    <cellStyle name="千分位[0] 2 3 3" xfId="206" xr:uid="{00000000-0005-0000-0000-0000CE000000}"/>
    <cellStyle name="千分位[0] 2 3 3 2" xfId="4552" xr:uid="{AC34F195-A36E-4486-8BB5-05BB4FB9E78E}"/>
    <cellStyle name="千分位[0] 2 3 4" xfId="4356" xr:uid="{70351EB4-E40F-47D4-862C-E094F492F241}"/>
    <cellStyle name="千分位[0] 2 3 4 2" xfId="4707" xr:uid="{3A4DF4F9-DE1F-4A7B-9A63-3313A5E350F0}"/>
    <cellStyle name="千分位[0] 2 3 5" xfId="4549" xr:uid="{B67D6186-45B7-4CF5-B833-D979954DB67C}"/>
    <cellStyle name="千分位[0] 2 4" xfId="207" xr:uid="{00000000-0005-0000-0000-0000CF000000}"/>
    <cellStyle name="千分位[0] 2 4 2" xfId="208" xr:uid="{00000000-0005-0000-0000-0000D0000000}"/>
    <cellStyle name="千分位[0] 2 4 2 2" xfId="4554" xr:uid="{3D830B1A-E9C4-4065-A2CE-9BDB767CC3FC}"/>
    <cellStyle name="千分位[0] 2 4 3" xfId="4380" xr:uid="{A535BB7E-B246-43FA-9EC1-3CCF855AB5B6}"/>
    <cellStyle name="千分位[0] 2 4 3 2" xfId="4731" xr:uid="{797653A8-90D8-46B7-A46E-A471351C7D3C}"/>
    <cellStyle name="千分位[0] 2 4 4" xfId="4553" xr:uid="{DBDA7F90-F230-4E64-BA35-27DC7D6CBBCD}"/>
    <cellStyle name="千分位[0] 2 5" xfId="209" xr:uid="{00000000-0005-0000-0000-0000D1000000}"/>
    <cellStyle name="千分位[0] 2 5 2" xfId="4404" xr:uid="{AFC684A8-D26B-4E08-AF94-573F04EE47D6}"/>
    <cellStyle name="千分位[0] 2 5 2 2" xfId="4755" xr:uid="{6B51DBCE-C7E0-461C-8714-5D4AF9EEF174}"/>
    <cellStyle name="千分位[0] 2 5 3" xfId="4555" xr:uid="{7B89811D-6BDE-46DA-B440-6CC575FD0174}"/>
    <cellStyle name="千分位[0] 2 6" xfId="323" xr:uid="{A10B6A29-8227-4AE8-AE8D-D36BA7AF265A}"/>
    <cellStyle name="千分位[0] 2 6 2" xfId="4596" xr:uid="{3B300611-08D2-4DF6-A9FD-708536D41B98}"/>
    <cellStyle name="千分位[0] 2 7" xfId="4540" xr:uid="{9131CDAF-8A2D-48A6-8356-3726AC803536}"/>
    <cellStyle name="千分位[0] 3" xfId="210" xr:uid="{00000000-0005-0000-0000-0000D2000000}"/>
    <cellStyle name="千分位[0] 3 2" xfId="211" xr:uid="{00000000-0005-0000-0000-0000D3000000}"/>
    <cellStyle name="千分位[0] 3 2 2" xfId="212" xr:uid="{00000000-0005-0000-0000-0000D4000000}"/>
    <cellStyle name="千分位[0] 3 2 2 2" xfId="213" xr:uid="{00000000-0005-0000-0000-0000D5000000}"/>
    <cellStyle name="千分位[0] 3 2 2 2 2" xfId="214" xr:uid="{00000000-0005-0000-0000-0000D6000000}"/>
    <cellStyle name="千分位[0] 3 2 2 2 2 2" xfId="4560" xr:uid="{13A71E63-DC59-42C0-95B1-925F2FD7BBDB}"/>
    <cellStyle name="千分位[0] 3 2 2 2 3" xfId="4559" xr:uid="{2EB9276A-D2E2-4172-AAD0-0690168416A5}"/>
    <cellStyle name="千分位[0] 3 2 2 3" xfId="215" xr:uid="{00000000-0005-0000-0000-0000D7000000}"/>
    <cellStyle name="千分位[0] 3 2 2 3 2" xfId="4561" xr:uid="{46A5439A-34E1-480C-860D-BC6BB3123189}"/>
    <cellStyle name="千分位[0] 3 2 2 4" xfId="4359" xr:uid="{D3F88FBE-CE93-4414-A2A1-53503F44D146}"/>
    <cellStyle name="千分位[0] 3 2 2 4 2" xfId="4710" xr:uid="{87323E0F-F34E-4FFD-8D55-DEA29FB7DAD9}"/>
    <cellStyle name="千分位[0] 3 2 2 5" xfId="4558" xr:uid="{5EE3AB5A-3FC2-4C0D-AE57-DE3227C37C05}"/>
    <cellStyle name="千分位[0] 3 2 3" xfId="216" xr:uid="{00000000-0005-0000-0000-0000D8000000}"/>
    <cellStyle name="千分位[0] 3 2 3 2" xfId="217" xr:uid="{00000000-0005-0000-0000-0000D9000000}"/>
    <cellStyle name="千分位[0] 3 2 3 2 2" xfId="4563" xr:uid="{F084E218-30BC-4F32-A599-514C65188BA1}"/>
    <cellStyle name="千分位[0] 3 2 3 3" xfId="4383" xr:uid="{1C4325AE-8BCC-42CF-A5E0-1F94FA802E0F}"/>
    <cellStyle name="千分位[0] 3 2 3 3 2" xfId="4734" xr:uid="{2E462B5D-9865-4D6C-9750-79BE613D4887}"/>
    <cellStyle name="千分位[0] 3 2 3 4" xfId="4562" xr:uid="{9515B6D0-2E3F-4D17-B8D5-D14A311B1D18}"/>
    <cellStyle name="千分位[0] 3 2 4" xfId="218" xr:uid="{00000000-0005-0000-0000-0000DA000000}"/>
    <cellStyle name="千分位[0] 3 2 4 2" xfId="4407" xr:uid="{2283F313-C641-4B3E-96CA-37C0B4E5E86E}"/>
    <cellStyle name="千分位[0] 3 2 4 2 2" xfId="4758" xr:uid="{14942915-5BF0-44C0-BC07-E0F16A2EE608}"/>
    <cellStyle name="千分位[0] 3 2 4 3" xfId="4564" xr:uid="{A013DCD8-B64C-4775-81AA-15E63785D109}"/>
    <cellStyle name="千分位[0] 3 2 5" xfId="348" xr:uid="{CC139BEF-04DC-4470-9B3B-661E1F50D5CB}"/>
    <cellStyle name="千分位[0] 3 2 5 2" xfId="4609" xr:uid="{C420E8C9-28F2-4A79-9F34-FC8AA5F9C3D4}"/>
    <cellStyle name="千分位[0] 3 2 6" xfId="4557" xr:uid="{7859F11C-4A67-4917-A639-62175AD168E9}"/>
    <cellStyle name="千分位[0] 3 3" xfId="219" xr:uid="{00000000-0005-0000-0000-0000DB000000}"/>
    <cellStyle name="千分位[0] 3 3 2" xfId="220" xr:uid="{00000000-0005-0000-0000-0000DC000000}"/>
    <cellStyle name="千分位[0] 3 3 2 2" xfId="221" xr:uid="{00000000-0005-0000-0000-0000DD000000}"/>
    <cellStyle name="千分位[0] 3 3 2 2 2" xfId="4567" xr:uid="{8B075BD0-38A2-4335-AFDA-0A1098BD8DCC}"/>
    <cellStyle name="千分位[0] 3 3 2 3" xfId="4566" xr:uid="{41D222BC-8F84-4139-852A-B4149B984067}"/>
    <cellStyle name="千分位[0] 3 3 3" xfId="222" xr:uid="{00000000-0005-0000-0000-0000DE000000}"/>
    <cellStyle name="千分位[0] 3 3 3 2" xfId="4568" xr:uid="{AB6C8EE8-1184-4E62-A254-D2469A4E227F}"/>
    <cellStyle name="千分位[0] 3 3 4" xfId="4358" xr:uid="{F063CFD0-BD51-4442-B670-CD9780977BA2}"/>
    <cellStyle name="千分位[0] 3 3 4 2" xfId="4709" xr:uid="{C721CDF4-C305-4347-964A-90696F005A0B}"/>
    <cellStyle name="千分位[0] 3 3 5" xfId="4565" xr:uid="{C7AED037-4063-400F-8321-0EC47ECC245E}"/>
    <cellStyle name="千分位[0] 3 4" xfId="223" xr:uid="{00000000-0005-0000-0000-0000DF000000}"/>
    <cellStyle name="千分位[0] 3 4 2" xfId="224" xr:uid="{00000000-0005-0000-0000-0000E0000000}"/>
    <cellStyle name="千分位[0] 3 4 2 2" xfId="4570" xr:uid="{FB1AED5A-694E-4D82-973C-8218AADCCE4B}"/>
    <cellStyle name="千分位[0] 3 4 3" xfId="4382" xr:uid="{C816F3A3-A01B-4847-8097-A197B7BB66C0}"/>
    <cellStyle name="千分位[0] 3 4 3 2" xfId="4733" xr:uid="{4071F1A7-A3C4-43D6-95C9-2E8741AB8332}"/>
    <cellStyle name="千分位[0] 3 4 4" xfId="4569" xr:uid="{2C6D34FA-F1A3-4D25-86FA-D47B7CF342DA}"/>
    <cellStyle name="千分位[0] 3 5" xfId="225" xr:uid="{00000000-0005-0000-0000-0000E1000000}"/>
    <cellStyle name="千分位[0] 3 5 2" xfId="4406" xr:uid="{E0106968-E02E-43DA-BEBF-7444905AC28C}"/>
    <cellStyle name="千分位[0] 3 5 2 2" xfId="4757" xr:uid="{8271431E-A7FB-4578-97C9-8ACA68F877EA}"/>
    <cellStyle name="千分位[0] 3 5 3" xfId="4571" xr:uid="{4BA8FEA3-80AE-4A99-93A8-DC97AD642337}"/>
    <cellStyle name="千分位[0] 3 6" xfId="324" xr:uid="{C8B9965D-A694-4B3F-9DE6-82A1759A32D6}"/>
    <cellStyle name="千分位[0] 3 6 2" xfId="4597" xr:uid="{83AF6EDC-F7AD-445B-8B5A-4E0AEAE1D76C}"/>
    <cellStyle name="千分位[0] 3 7" xfId="4556" xr:uid="{6F5165C0-3EDD-4E6A-A85E-D98018DDE6FC}"/>
    <cellStyle name="中等" xfId="226" builtinId="28" customBuiltin="1"/>
    <cellStyle name="中等 2" xfId="227" xr:uid="{00000000-0005-0000-0000-0000E3000000}"/>
    <cellStyle name="未定義" xfId="228" xr:uid="{00000000-0005-0000-0000-0000E4000000}"/>
    <cellStyle name="合計" xfId="229" builtinId="25" customBuiltin="1"/>
    <cellStyle name="合計 10" xfId="513" xr:uid="{C54269DB-06CB-412A-B18A-890760BC9D5B}"/>
    <cellStyle name="合計 10 10" xfId="1266" xr:uid="{9C257944-5CE1-4849-8324-66D9FD52AF2E}"/>
    <cellStyle name="合計 10 10 2" xfId="2270" xr:uid="{C5728119-DAA9-4255-BBF7-D3AADC4BC666}"/>
    <cellStyle name="合計 10 10 3" xfId="3764" xr:uid="{465B7D97-0420-4427-834E-DB3C63F056D4}"/>
    <cellStyle name="合計 10 11" xfId="2359" xr:uid="{56412E7C-A004-4723-8F56-EA16F58229DB}"/>
    <cellStyle name="合計 10 11 2" xfId="3853" xr:uid="{DD02CCF1-C3D6-4EEE-9DCD-EA8E4E74BE8D}"/>
    <cellStyle name="合計 10 12" xfId="2448" xr:uid="{714A9D44-D89F-4B83-ABE0-3490747C3526}"/>
    <cellStyle name="合計 10 12 2" xfId="3942" xr:uid="{921A922F-BB1E-4C8F-AAD1-E82D9BC402E4}"/>
    <cellStyle name="合計 10 13" xfId="2544" xr:uid="{58DBF578-328D-444D-A90D-5AB2F9243AA0}"/>
    <cellStyle name="合計 10 13 2" xfId="4038" xr:uid="{022A0D1D-A2DB-4928-AF0A-16F223C4953C}"/>
    <cellStyle name="合計 10 14" xfId="2685" xr:uid="{A33B1C44-37D7-483F-9EEA-8513706F5FAA}"/>
    <cellStyle name="合計 10 14 2" xfId="4173" xr:uid="{55FC545D-AB65-45B7-BCC0-9466560D8AF8}"/>
    <cellStyle name="合計 10 15" xfId="2610" xr:uid="{E3EB6571-070E-4E49-821E-4551A2B448F9}"/>
    <cellStyle name="合計 10 15 2" xfId="4104" xr:uid="{5006B6B2-FBEC-4FDD-9ED5-102EDFAFCBF4}"/>
    <cellStyle name="合計 10 16" xfId="2807" xr:uid="{2238251B-7DCB-4108-9853-D4F0BAFD8A50}"/>
    <cellStyle name="合計 10 16 2" xfId="4282" xr:uid="{BD6840CE-514C-4969-B027-F4C6B971493C}"/>
    <cellStyle name="合計 10 17" xfId="1383" xr:uid="{E1FA7459-8845-4A98-A9C7-A9FB863B2536}"/>
    <cellStyle name="合計 10 18" xfId="2907" xr:uid="{B00E5FAB-AD2D-44EC-B59C-4A7AC37E188D}"/>
    <cellStyle name="合計 10 2" xfId="625" xr:uid="{CBA9628D-CEBB-4CE2-A9FD-808ECA9C10BA}"/>
    <cellStyle name="合計 10 2 2" xfId="1526" xr:uid="{D6685BD7-9AFA-4D85-9F5C-CE3B8ADE0ADC}"/>
    <cellStyle name="合計 10 2 3" xfId="3038" xr:uid="{B119A9B5-E10B-4F9D-B18A-479F8BE975EE}"/>
    <cellStyle name="合計 10 3" xfId="716" xr:uid="{EA3827C9-9504-4359-A4A7-CABA4EB5AD34}"/>
    <cellStyle name="合計 10 3 2" xfId="1616" xr:uid="{E1CF387F-EF27-4A4A-B3AC-B570EAB7CC22}"/>
    <cellStyle name="合計 10 3 3" xfId="3122" xr:uid="{4AE63E7F-BEE9-4ABE-8218-6B19F8FF7E49}"/>
    <cellStyle name="合計 10 4" xfId="794" xr:uid="{E74B38EC-8686-479B-ADA0-BFDCC22B6516}"/>
    <cellStyle name="合計 10 4 2" xfId="1716" xr:uid="{705CB44C-9336-42EE-9386-88E0A65FB1FB}"/>
    <cellStyle name="合計 10 4 3" xfId="3222" xr:uid="{E3714A95-DCBF-4479-97DE-DFE79D09470D}"/>
    <cellStyle name="合計 10 5" xfId="883" xr:uid="{E4BF56A1-A244-4487-8B40-E240B2443AB5}"/>
    <cellStyle name="合計 10 5 2" xfId="1806" xr:uid="{91C69B6C-D414-4233-AA36-2C81E157C72B}"/>
    <cellStyle name="合計 10 5 3" xfId="3312" xr:uid="{72F8F8B5-9A5B-46E2-98B7-B894C2C180E3}"/>
    <cellStyle name="合計 10 6" xfId="971" xr:uid="{50D272B6-E161-4558-B714-66B0857D28E7}"/>
    <cellStyle name="合計 10 6 2" xfId="1896" xr:uid="{7A0578FC-9044-41FE-9535-24AEDCF0DEF5}"/>
    <cellStyle name="合計 10 6 3" xfId="3402" xr:uid="{774C3F69-316C-4AA5-8483-CAAB6909ABCF}"/>
    <cellStyle name="合計 10 7" xfId="1019" xr:uid="{C660F951-7214-4643-82C0-49EC25606090}"/>
    <cellStyle name="合計 10 7 2" xfId="1982" xr:uid="{AE4E0002-9BD0-4EFB-9B76-BE267F440A06}"/>
    <cellStyle name="合計 10 7 3" xfId="3488" xr:uid="{AFDCF19C-F836-4097-A749-7E6D3DF78515}"/>
    <cellStyle name="合計 10 8" xfId="1090" xr:uid="{0FCEC057-4BD0-431E-94DA-340F6139A0C3}"/>
    <cellStyle name="合計 10 8 2" xfId="2052" xr:uid="{0BEFC219-2F82-460A-8A04-EF69B9F89260}"/>
    <cellStyle name="合計 10 8 3" xfId="3558" xr:uid="{C04D1AE5-D46B-48E1-8973-D10DEF33776E}"/>
    <cellStyle name="合計 10 9" xfId="1178" xr:uid="{F3E0502F-177E-405F-A9B2-4C54D4099593}"/>
    <cellStyle name="合計 10 9 2" xfId="2168" xr:uid="{1F476CEA-2399-495E-B275-694C4F8D0D36}"/>
    <cellStyle name="合計 10 9 3" xfId="3668" xr:uid="{B52FB921-8757-4522-884E-D6ADBD53D2C6}"/>
    <cellStyle name="合計 11" xfId="2659" xr:uid="{35AFCDDD-D7B7-40A8-9A25-745597500973}"/>
    <cellStyle name="合計 11 2" xfId="4153" xr:uid="{ADE3AF48-CA96-4CE5-99C1-35B4D1AF7BE2}"/>
    <cellStyle name="合計 2" xfId="230" xr:uid="{00000000-0005-0000-0000-0000E6000000}"/>
    <cellStyle name="合計 2 10" xfId="2625" xr:uid="{FF0A45C1-3A4D-4729-9D07-766431368EE6}"/>
    <cellStyle name="合計 2 10 2" xfId="4119" xr:uid="{3FBA2BD5-5FC0-44D1-A030-BB45129443DC}"/>
    <cellStyle name="合計 2 2" xfId="528" xr:uid="{0FD3F31E-B4F3-4BAD-8093-036AD79C7846}"/>
    <cellStyle name="合計 2 2 10" xfId="1281" xr:uid="{B35760BF-528B-4FDB-AA8E-AC8E7F245B87}"/>
    <cellStyle name="合計 2 2 10 2" xfId="2285" xr:uid="{5A0DC8CB-990D-4F3B-B700-4D2F933DB5C9}"/>
    <cellStyle name="合計 2 2 10 3" xfId="3779" xr:uid="{CDC63B44-B8E0-465A-A158-EEF18D96840C}"/>
    <cellStyle name="合計 2 2 11" xfId="2374" xr:uid="{7AAB74C4-171D-44D3-9B68-9011019C375D}"/>
    <cellStyle name="合計 2 2 11 2" xfId="3868" xr:uid="{EC932DB2-2628-4018-AB7F-2B2F26CDFA0F}"/>
    <cellStyle name="合計 2 2 12" xfId="2463" xr:uid="{AB9B543D-7043-4326-BC43-950174FAA728}"/>
    <cellStyle name="合計 2 2 12 2" xfId="3957" xr:uid="{1018B010-9F05-4920-B082-80ED115A6CE3}"/>
    <cellStyle name="合計 2 2 13" xfId="2559" xr:uid="{BD074906-BA91-473E-970B-41BAF82CA1A7}"/>
    <cellStyle name="合計 2 2 13 2" xfId="4053" xr:uid="{ADA1402B-F746-4A07-B7CF-F2C655509693}"/>
    <cellStyle name="合計 2 2 14" xfId="2729" xr:uid="{B2A5B238-A6F8-4AE2-802B-B6696EF93986}"/>
    <cellStyle name="合計 2 2 14 2" xfId="4204" xr:uid="{CA57B7BC-025B-4E16-96EE-A73F9D660E92}"/>
    <cellStyle name="合計 2 2 15" xfId="2822" xr:uid="{FB7E36ED-337E-40C3-BE72-A83A1EA73B83}"/>
    <cellStyle name="合計 2 2 15 2" xfId="4297" xr:uid="{C41AD869-2B55-4965-ADFD-664D132BD376}"/>
    <cellStyle name="合計 2 2 16" xfId="1398" xr:uid="{DB3BA017-9D97-40E7-AF95-DBDD0B31B75A}"/>
    <cellStyle name="合計 2 2 17" xfId="2922" xr:uid="{2684BF09-866B-4315-8B93-E0C4EBAF2452}"/>
    <cellStyle name="合計 2 2 2" xfId="640" xr:uid="{89BB9DFA-7027-416A-B747-5461BBD494E2}"/>
    <cellStyle name="合計 2 2 2 2" xfId="1540" xr:uid="{8B1B0E56-1C14-4839-9BE1-0678A9CDD159}"/>
    <cellStyle name="合計 2 2 2 3" xfId="3052" xr:uid="{D969B965-BAEE-4CD3-B315-9E13B8283B60}"/>
    <cellStyle name="合計 2 2 3" xfId="731" xr:uid="{D68B1EDE-4E2C-49F6-AA88-62CD8A9894BB}"/>
    <cellStyle name="合計 2 2 3 2" xfId="1631" xr:uid="{F2CFD562-9D70-45CC-883F-06A6F1F06353}"/>
    <cellStyle name="合計 2 2 3 3" xfId="3137" xr:uid="{E849188F-1FCC-49F1-97C8-A1DCD32BA8C7}"/>
    <cellStyle name="合計 2 2 4" xfId="809" xr:uid="{6958796D-9D65-4DCB-BBCD-D094DEC8D59E}"/>
    <cellStyle name="合計 2 2 4 2" xfId="1731" xr:uid="{DF4F47D3-1414-4C06-BA39-9748583DE6A0}"/>
    <cellStyle name="合計 2 2 4 3" xfId="3237" xr:uid="{C0417261-7B54-4D96-AAA6-24151CC87EED}"/>
    <cellStyle name="合計 2 2 5" xfId="898" xr:uid="{FDF88894-AD88-4E8B-BDCC-9DDB6FB5BA10}"/>
    <cellStyle name="合計 2 2 5 2" xfId="1821" xr:uid="{55255AF6-3D03-4AAF-BDF3-BCD26AD09F2B}"/>
    <cellStyle name="合計 2 2 5 3" xfId="3327" xr:uid="{6B653310-6638-4FAD-96C6-0BF98FECBB6F}"/>
    <cellStyle name="合計 2 2 6" xfId="984" xr:uid="{5E6E7388-89F7-42D4-914F-E025FBF1AFA5}"/>
    <cellStyle name="合計 2 2 6 2" xfId="1911" xr:uid="{DB710359-8CDB-40B0-98BE-149EF1010A8C}"/>
    <cellStyle name="合計 2 2 6 3" xfId="3417" xr:uid="{C8960397-A224-4996-A590-238873DE1256}"/>
    <cellStyle name="合計 2 2 7" xfId="1032" xr:uid="{59936A89-7BD1-48C1-BB0C-EA0563602F6B}"/>
    <cellStyle name="合計 2 2 7 2" xfId="1995" xr:uid="{9051DABB-8A40-4F10-9770-0319F880C58F}"/>
    <cellStyle name="合計 2 2 7 3" xfId="3501" xr:uid="{BFAFDA2C-9E3C-470A-BF55-4982B2F0E210}"/>
    <cellStyle name="合計 2 2 8" xfId="1105" xr:uid="{B1229F98-1784-4047-A858-A40A6A911E3F}"/>
    <cellStyle name="合計 2 2 8 2" xfId="2067" xr:uid="{ABEBDD8A-2E8D-4BEF-8961-253D119EE2D5}"/>
    <cellStyle name="合計 2 2 8 3" xfId="3573" xr:uid="{FF9EE4CB-21D9-49B8-BCD8-FAC69F49122C}"/>
    <cellStyle name="合計 2 2 9" xfId="1193" xr:uid="{C759FED4-38D5-43E7-9C56-D2149934DBB9}"/>
    <cellStyle name="合計 2 2 9 2" xfId="2183" xr:uid="{74038A62-FFAC-4D39-899E-FB45E24C5D1F}"/>
    <cellStyle name="合計 2 2 9 3" xfId="3683" xr:uid="{26599B55-7EF6-48C6-A482-71FF0F2DC493}"/>
    <cellStyle name="合計 2 3" xfId="505" xr:uid="{18F1E853-837A-4219-9F3E-A666CEAC8ECE}"/>
    <cellStyle name="合計 2 3 10" xfId="1258" xr:uid="{3B4C5B2F-535D-4562-96A6-C0F692542B9B}"/>
    <cellStyle name="合計 2 3 10 2" xfId="2262" xr:uid="{1305725E-9098-461D-9590-43098975D14D}"/>
    <cellStyle name="合計 2 3 10 3" xfId="3756" xr:uid="{CA5B7C38-68A8-400B-B448-A88080A565B4}"/>
    <cellStyle name="合計 2 3 11" xfId="2351" xr:uid="{A782E500-5CB8-4083-B77E-25331959F982}"/>
    <cellStyle name="合計 2 3 11 2" xfId="3845" xr:uid="{7E82685C-2243-46B6-98B4-DA9C78DD4192}"/>
    <cellStyle name="合計 2 3 12" xfId="2440" xr:uid="{01C15A51-17FF-460F-993E-AEDE971CF534}"/>
    <cellStyle name="合計 2 3 12 2" xfId="3934" xr:uid="{2D68C2D9-1E82-4BEB-8A11-B00F5FB2E885}"/>
    <cellStyle name="合計 2 3 13" xfId="2536" xr:uid="{36B7A781-F4FC-4964-83C9-B8EACEEC4159}"/>
    <cellStyle name="合計 2 3 13 2" xfId="4030" xr:uid="{364255E7-C150-446B-87A6-DB8981750BB4}"/>
    <cellStyle name="合計 2 3 14" xfId="2614" xr:uid="{92AD7F14-9B41-4862-A5A0-8AB635660AAD}"/>
    <cellStyle name="合計 2 3 14 2" xfId="4108" xr:uid="{DCE3F231-1567-4543-AE7F-2FBCCB5AB77D}"/>
    <cellStyle name="合計 2 3 15" xfId="2799" xr:uid="{18EBCE5F-5442-4F06-9C20-97BBAFCF10D0}"/>
    <cellStyle name="合計 2 3 15 2" xfId="4274" xr:uid="{330562A9-2AE5-471B-AA36-00CDB7098CA6}"/>
    <cellStyle name="合計 2 3 16" xfId="1375" xr:uid="{AABF5C47-E137-4D0F-9B07-BC836C8158BD}"/>
    <cellStyle name="合計 2 3 17" xfId="2899" xr:uid="{8C254D80-0CA1-45E3-AE54-9F3C405F17AC}"/>
    <cellStyle name="合計 2 3 2" xfId="617" xr:uid="{F228EDAB-4870-4AFE-9F11-1A9C4FC34B82}"/>
    <cellStyle name="合計 2 3 2 2" xfId="1518" xr:uid="{03B5045F-31E3-4FE3-ACE1-0113A61D2938}"/>
    <cellStyle name="合計 2 3 2 3" xfId="3030" xr:uid="{D7748695-3D28-47FF-8B44-F89548A01EDD}"/>
    <cellStyle name="合計 2 3 3" xfId="708" xr:uid="{6BD7125A-8E9F-4FCA-91AA-12957B2EB099}"/>
    <cellStyle name="合計 2 3 3 2" xfId="1608" xr:uid="{6A2DF281-A5B0-4B02-8EF8-37EF3DECB4FE}"/>
    <cellStyle name="合計 2 3 3 3" xfId="3114" xr:uid="{935D799C-C56C-43FA-8A55-81E226813014}"/>
    <cellStyle name="合計 2 3 4" xfId="786" xr:uid="{DE06FD39-B39B-4D80-BA9D-4FB56A86EA46}"/>
    <cellStyle name="合計 2 3 4 2" xfId="1708" xr:uid="{FB09F1F5-3115-4D39-9F74-7DB7F673681A}"/>
    <cellStyle name="合計 2 3 4 3" xfId="3214" xr:uid="{87AD79C8-D9C4-4C5E-9864-659A931972B8}"/>
    <cellStyle name="合計 2 3 5" xfId="875" xr:uid="{5D32EF1E-566E-4D8F-915D-44CCD09CA47A}"/>
    <cellStyle name="合計 2 3 5 2" xfId="1798" xr:uid="{FF279C50-EE53-4881-92C6-647F768353BD}"/>
    <cellStyle name="合計 2 3 5 3" xfId="3304" xr:uid="{E302542C-CC9E-488D-A649-187312B65ADB}"/>
    <cellStyle name="合計 2 3 6" xfId="964" xr:uid="{316A2AE4-5F76-42FF-8450-039A0435EDA5}"/>
    <cellStyle name="合計 2 3 6 2" xfId="1888" xr:uid="{91BD2450-6F3D-4978-B37D-91D9A3893D8F}"/>
    <cellStyle name="合計 2 3 6 3" xfId="3394" xr:uid="{B1A89167-0938-432E-9A8B-FA31EB0FE84F}"/>
    <cellStyle name="合計 2 3 7" xfId="450" xr:uid="{C105BFCA-78E0-4962-B389-EE47DEB84759}"/>
    <cellStyle name="合計 2 3 7 2" xfId="1974" xr:uid="{C5CFF1E1-A940-4AA9-A36A-F7851666BEB8}"/>
    <cellStyle name="合計 2 3 7 3" xfId="3480" xr:uid="{D58754B1-6F72-40D5-BABA-A5AC8CA29A46}"/>
    <cellStyle name="合計 2 3 8" xfId="1082" xr:uid="{A629FB51-28F0-4EC7-918C-FFBAD9EB0C7B}"/>
    <cellStyle name="合計 2 3 8 2" xfId="2044" xr:uid="{F332C681-B8CD-4506-8454-4EEEB7E72474}"/>
    <cellStyle name="合計 2 3 8 3" xfId="3550" xr:uid="{FC9B000A-8CBA-493A-B839-47FF0099D026}"/>
    <cellStyle name="合計 2 3 9" xfId="1170" xr:uid="{1C9A49BD-7506-4699-9B62-8B6FC7D20D3B}"/>
    <cellStyle name="合計 2 3 9 2" xfId="2160" xr:uid="{D70DD68F-F9C9-4C5D-9F68-25779AA19016}"/>
    <cellStyle name="合計 2 3 9 3" xfId="3660" xr:uid="{B979EC75-B1FA-4A76-A576-9C148216A3C8}"/>
    <cellStyle name="合計 2 4" xfId="526" xr:uid="{6D85DA02-5161-472B-8D23-FE6A7021F54B}"/>
    <cellStyle name="合計 2 4 10" xfId="1279" xr:uid="{65DCCC13-3554-4B05-9380-5B1CB60E2AB9}"/>
    <cellStyle name="合計 2 4 10 2" xfId="2283" xr:uid="{20D1B6AB-F0A6-4805-9851-35DC02FDD1EB}"/>
    <cellStyle name="合計 2 4 10 3" xfId="3777" xr:uid="{368C61D1-6C87-4234-8179-44B5E7267C50}"/>
    <cellStyle name="合計 2 4 11" xfId="2372" xr:uid="{6510DD81-7593-4018-AB2F-06FCBB513A4C}"/>
    <cellStyle name="合計 2 4 11 2" xfId="3866" xr:uid="{937C32AA-1080-4605-B2BB-2690B8BE1286}"/>
    <cellStyle name="合計 2 4 12" xfId="2461" xr:uid="{8C23ED62-2E0C-422B-A4E8-F0139C07101F}"/>
    <cellStyle name="合計 2 4 12 2" xfId="3955" xr:uid="{BC3CB7B0-58D6-4557-A6A9-6CBDAA835A00}"/>
    <cellStyle name="合計 2 4 13" xfId="2557" xr:uid="{FC48BC75-4591-4CC4-9684-ADDDDB8C9A9F}"/>
    <cellStyle name="合計 2 4 13 2" xfId="4051" xr:uid="{57B3B22C-A42C-43AA-B86E-18AE56911CB4}"/>
    <cellStyle name="合計 2 4 14" xfId="2602" xr:uid="{7CFC964B-BD40-4C8C-9EFF-005FA74DC6CE}"/>
    <cellStyle name="合計 2 4 14 2" xfId="4096" xr:uid="{F6D92F8C-10DD-4FFE-B237-5ACF4F02BBF9}"/>
    <cellStyle name="合計 2 4 15" xfId="2820" xr:uid="{B9B97546-E503-403E-91B6-90FC7328C4A5}"/>
    <cellStyle name="合計 2 4 15 2" xfId="4295" xr:uid="{74DCA79F-D964-45E3-8EEC-127CD49CD0C1}"/>
    <cellStyle name="合計 2 4 16" xfId="1396" xr:uid="{A477EE77-6DFA-4A02-BCB2-1605BD7D876A}"/>
    <cellStyle name="合計 2 4 17" xfId="2920" xr:uid="{29A2DF92-CE9D-4285-B4A5-81A540544C9E}"/>
    <cellStyle name="合計 2 4 2" xfId="638" xr:uid="{D9A56D06-AAD9-4BD1-A2A0-8ACDCD1B84B6}"/>
    <cellStyle name="合計 2 4 2 2" xfId="1538" xr:uid="{FFB5ADCB-5900-451C-B395-0974CC45E9DE}"/>
    <cellStyle name="合計 2 4 2 3" xfId="3050" xr:uid="{99ACDF3F-EBA8-46BA-854F-397F84202673}"/>
    <cellStyle name="合計 2 4 3" xfId="729" xr:uid="{7403B493-736A-4682-B4B4-BA71E6EEB802}"/>
    <cellStyle name="合計 2 4 3 2" xfId="1629" xr:uid="{0FC1FDAE-4A6A-47F8-A718-9EA637B248F7}"/>
    <cellStyle name="合計 2 4 3 3" xfId="3135" xr:uid="{13BABEEF-CB94-463F-8258-22766C6655C9}"/>
    <cellStyle name="合計 2 4 4" xfId="807" xr:uid="{BD1DB3BD-B269-4ABB-A040-17ABAE351687}"/>
    <cellStyle name="合計 2 4 4 2" xfId="1729" xr:uid="{36032664-B3BF-470D-94DB-5BC01D8A3C5D}"/>
    <cellStyle name="合計 2 4 4 3" xfId="3235" xr:uid="{1DB24D3A-EDB3-4EFE-86D2-4078974B95E9}"/>
    <cellStyle name="合計 2 4 5" xfId="896" xr:uid="{CE94DD49-565F-4568-8084-8F3C02B780E0}"/>
    <cellStyle name="合計 2 4 5 2" xfId="1819" xr:uid="{F8228B65-AFC0-4988-BBC5-066B8D36A986}"/>
    <cellStyle name="合計 2 4 5 3" xfId="3325" xr:uid="{3155CD08-73A6-449C-93AC-4AB2A89EE325}"/>
    <cellStyle name="合計 2 4 6" xfId="982" xr:uid="{161CF3EB-87C7-4790-8567-F5FD5F602145}"/>
    <cellStyle name="合計 2 4 6 2" xfId="1909" xr:uid="{62FB45FD-12C6-4660-A983-CE66F393A0F8}"/>
    <cellStyle name="合計 2 4 6 3" xfId="3415" xr:uid="{1EB95A9A-5143-4EF7-9E3E-19E8D65AFE6B}"/>
    <cellStyle name="合計 2 4 7" xfId="1030" xr:uid="{3974A2CA-F535-43DD-8520-3AF5F107167F}"/>
    <cellStyle name="合計 2 4 7 2" xfId="1993" xr:uid="{E2D3A7EA-07B5-44EC-A78B-EBCB6785DA6C}"/>
    <cellStyle name="合計 2 4 7 3" xfId="3499" xr:uid="{613287A1-F17E-4023-BA5E-C6E741CD3AF1}"/>
    <cellStyle name="合計 2 4 8" xfId="1103" xr:uid="{B8611A8D-3290-434E-93AB-EFFA1A3AAF8D}"/>
    <cellStyle name="合計 2 4 8 2" xfId="2065" xr:uid="{BD2EA78C-BBD2-4E36-B7B6-16E91CD6E52C}"/>
    <cellStyle name="合計 2 4 8 3" xfId="3571" xr:uid="{90A237CE-4876-4EAA-A231-C9443E84A945}"/>
    <cellStyle name="合計 2 4 9" xfId="1191" xr:uid="{374122CE-B0A2-43AE-9940-FD96B68FE8F0}"/>
    <cellStyle name="合計 2 4 9 2" xfId="2181" xr:uid="{226A04E2-AF2B-4C7A-9229-E329D9461ECC}"/>
    <cellStyle name="合計 2 4 9 3" xfId="3681" xr:uid="{1E2CCF06-674F-4756-92AE-F1AD89098821}"/>
    <cellStyle name="合計 2 5" xfId="475" xr:uid="{B1CE5B5C-E233-4394-83B9-6CC3B14AED2B}"/>
    <cellStyle name="合計 2 5 10" xfId="989" xr:uid="{88A6828C-921E-4A7D-9308-822180EF48BC}"/>
    <cellStyle name="合計 2 5 10 2" xfId="2232" xr:uid="{C19821D2-D5F2-4A09-8586-09C7B521BAD0}"/>
    <cellStyle name="合計 2 5 10 3" xfId="3726" xr:uid="{EAD62EEC-6E8A-4713-AB15-01189D2553DC}"/>
    <cellStyle name="合計 2 5 11" xfId="2118" xr:uid="{3638AB9E-180F-49AE-9FC4-3420D78A93E2}"/>
    <cellStyle name="合計 2 5 11 2" xfId="3624" xr:uid="{C40C8C50-2FD0-4736-8F2F-8275E0032908}"/>
    <cellStyle name="合計 2 5 12" xfId="2115" xr:uid="{827F61A3-ED7D-4387-BD37-5E8A97FBAFEC}"/>
    <cellStyle name="合計 2 5 12 2" xfId="3621" xr:uid="{EA5EBA19-8F1E-42F9-A3B7-17A0C403FD50}"/>
    <cellStyle name="合計 2 5 13" xfId="2506" xr:uid="{77CB094C-445A-4FF4-B4CF-93053E936122}"/>
    <cellStyle name="合計 2 5 13 2" xfId="4000" xr:uid="{8D2AE2F6-18EF-44DF-B8A5-445E76974CE5}"/>
    <cellStyle name="合計 2 5 14" xfId="2656" xr:uid="{586E6F49-FE28-4E1B-B539-96E6E79E48E0}"/>
    <cellStyle name="合計 2 5 14 2" xfId="4150" xr:uid="{C79D2F38-A756-49C9-85BF-88790F735CA4}"/>
    <cellStyle name="合計 2 5 15" xfId="2627" xr:uid="{A2251511-26AB-4956-B0FE-C00C24C05CD1}"/>
    <cellStyle name="合計 2 5 15 2" xfId="4121" xr:uid="{5E4E6BF5-E4B3-44A8-9B9B-FB753334BDA7}"/>
    <cellStyle name="合計 2 5 16" xfId="1345" xr:uid="{38326A2E-49F0-4222-A7BC-5C5E85C0E5BE}"/>
    <cellStyle name="合計 2 5 17" xfId="2869" xr:uid="{8481CF3A-BB66-4D8F-93EA-9AECA0F7745C}"/>
    <cellStyle name="合計 2 5 2" xfId="587" xr:uid="{BF440C9A-4F52-4F23-AB63-E48329AC5005}"/>
    <cellStyle name="合計 2 5 2 2" xfId="1489" xr:uid="{9C9518C4-C636-4FEF-B44C-7B5895FFB69F}"/>
    <cellStyle name="合計 2 5 2 3" xfId="3001" xr:uid="{C71BCDA8-DC57-4BD7-84B0-A78140768D40}"/>
    <cellStyle name="合計 2 5 3" xfId="465" xr:uid="{C8FA2A6B-8E9C-43E4-82C0-BCD1C6239811}"/>
    <cellStyle name="合計 2 5 3 2" xfId="1465" xr:uid="{67EB123E-A853-43CF-875F-BB457EC3ECEF}"/>
    <cellStyle name="合計 2 5 3 3" xfId="2983" xr:uid="{E3C45F57-4CE9-4F27-8E51-F165C20D9191}"/>
    <cellStyle name="合計 2 5 4" xfId="414" xr:uid="{D5CAA640-3F5A-4F25-80DE-AFCCE9984F62}"/>
    <cellStyle name="合計 2 5 4 2" xfId="1678" xr:uid="{253423EA-37CD-42FF-BCAC-1C443C12440F}"/>
    <cellStyle name="合計 2 5 4 3" xfId="3184" xr:uid="{07722A69-A9F9-445C-A59E-86336E740DF3}"/>
    <cellStyle name="合計 2 5 5" xfId="462" xr:uid="{3AC95A7B-E760-4BE4-807A-4559E298B1CA}"/>
    <cellStyle name="合計 2 5 5 2" xfId="1467" xr:uid="{14E104C7-19DC-4D07-A7A8-6AACE831FA9E}"/>
    <cellStyle name="合計 2 5 5 3" xfId="2985" xr:uid="{1EF41AA5-39CF-4E32-AF24-0B157FF00915}"/>
    <cellStyle name="合計 2 5 6" xfId="437" xr:uid="{7B036981-F617-45AA-B31A-B0C954BB158B}"/>
    <cellStyle name="合計 2 5 6 2" xfId="1471" xr:uid="{47403FC5-1D3C-41D4-9F4A-91FE4BBC4619}"/>
    <cellStyle name="合計 2 5 6 3" xfId="2989" xr:uid="{C43A101E-BAE0-4642-A91B-D6D8CAAA254B}"/>
    <cellStyle name="合計 2 5 7" xfId="1017" xr:uid="{38AF7E4E-5D3D-41E1-9334-9F36D98B9C99}"/>
    <cellStyle name="合計 2 5 7 2" xfId="1455" xr:uid="{5013742A-CF12-46D1-99D6-EF9C72DC8E97}"/>
    <cellStyle name="合計 2 5 7 3" xfId="2973" xr:uid="{95E2987B-8DD9-49B4-B6DE-228A7E78622B}"/>
    <cellStyle name="合計 2 5 8" xfId="956" xr:uid="{F3F49BD2-0A0E-4AB1-A692-9170805CE255}"/>
    <cellStyle name="合計 2 5 8 2" xfId="1457" xr:uid="{F51B6E47-023C-4427-9183-3B633C20C46E}"/>
    <cellStyle name="合計 2 5 8 3" xfId="2975" xr:uid="{65871830-19F5-4AEE-AF47-E6BE0DDE7433}"/>
    <cellStyle name="合計 2 5 9" xfId="419" xr:uid="{C94EEE19-0A98-473B-8F39-130713491866}"/>
    <cellStyle name="合計 2 5 9 2" xfId="2130" xr:uid="{AB514BBA-68BF-4AEB-9464-96083BE51BAE}"/>
    <cellStyle name="合計 2 5 9 3" xfId="3630" xr:uid="{23C80694-F0B4-4A3B-A81E-F733FD346B31}"/>
    <cellStyle name="合計 2 6" xfId="541" xr:uid="{44F3F0BF-6972-49FF-986E-EE354CFEF33E}"/>
    <cellStyle name="合計 2 6 10" xfId="1294" xr:uid="{B8E5F166-310B-4BD9-9E19-420DFE5653E3}"/>
    <cellStyle name="合計 2 6 10 2" xfId="2387" xr:uid="{A66B703C-0786-49D7-88C5-A99D7167F9A4}"/>
    <cellStyle name="合計 2 6 10 3" xfId="3881" xr:uid="{72ADCA0B-6396-4274-8658-2F32D79D5720}"/>
    <cellStyle name="合計 2 6 11" xfId="2476" xr:uid="{B09F79E6-35F2-4670-9D5C-810EC7C73FAF}"/>
    <cellStyle name="合計 2 6 11 2" xfId="3970" xr:uid="{51BBB4A2-9AC5-4C6D-8105-39047C8F6E74}"/>
    <cellStyle name="合計 2 6 12" xfId="2572" xr:uid="{7AC7D15F-F789-47A1-9E0F-AC2E63D998CE}"/>
    <cellStyle name="合計 2 6 12 2" xfId="4066" xr:uid="{AF4A84FF-1BFE-4B80-B395-A433EF96EA8A}"/>
    <cellStyle name="合計 2 6 13" xfId="2742" xr:uid="{7E8FF4A6-548D-4308-8D0B-E8A490605A95}"/>
    <cellStyle name="合計 2 6 13 2" xfId="4217" xr:uid="{64C956BD-48DE-4968-B1E9-0EF9A4911E4B}"/>
    <cellStyle name="合計 2 6 14" xfId="2835" xr:uid="{2FBB186E-0FAC-4A1C-8FF2-3DA6A9EA2709}"/>
    <cellStyle name="合計 2 6 14 2" xfId="4310" xr:uid="{AC49CA8D-6C4C-4703-9B62-14CEA29CCEB3}"/>
    <cellStyle name="合計 2 6 15" xfId="1411" xr:uid="{F0C153C6-F06A-4059-BBD6-8E2DB82042E1}"/>
    <cellStyle name="合計 2 6 16" xfId="2935" xr:uid="{F7E6B667-F75E-418C-8720-D3F85F43C2BB}"/>
    <cellStyle name="合計 2 6 2" xfId="653" xr:uid="{37B43D65-7E12-4A83-8A19-BCF88F83D2A1}"/>
    <cellStyle name="合計 2 6 2 2" xfId="1644" xr:uid="{41618E39-1BD3-4C34-B6DE-CB76A11C8D70}"/>
    <cellStyle name="合計 2 6 2 3" xfId="3150" xr:uid="{367A52CA-1621-4CF0-820B-9111C720B743}"/>
    <cellStyle name="合計 2 6 3" xfId="742" xr:uid="{6C6046F4-D849-4C32-859F-1D68FACC62F7}"/>
    <cellStyle name="合計 2 6 3 2" xfId="1744" xr:uid="{804B5963-F1D8-4D63-BFC7-950B567B2D37}"/>
    <cellStyle name="合計 2 6 3 3" xfId="3250" xr:uid="{E1D2C6BF-B0AF-4DCD-A9F6-23E233EE98EC}"/>
    <cellStyle name="合計 2 6 4" xfId="822" xr:uid="{46401883-2925-4BCC-B1A3-719F10B0596E}"/>
    <cellStyle name="合計 2 6 4 2" xfId="1834" xr:uid="{6A7067AE-7A33-48F2-9306-4B607A13305E}"/>
    <cellStyle name="合計 2 6 4 3" xfId="3340" xr:uid="{A2F756B8-5C21-402B-8243-ED4DB9AABBC9}"/>
    <cellStyle name="合計 2 6 5" xfId="911" xr:uid="{BA21C8C6-7178-4697-9BAC-0EC3FD4A5BE0}"/>
    <cellStyle name="合計 2 6 5 2" xfId="1924" xr:uid="{BD0B6A89-34FB-4DD0-860D-B043943F502B}"/>
    <cellStyle name="合計 2 6 5 3" xfId="3430" xr:uid="{7AD1574A-854D-40C4-A5A0-B44816E4BB31}"/>
    <cellStyle name="合計 2 6 6" xfId="992" xr:uid="{D63D2ED6-E069-4A49-A5E4-7DC80ADCBFE7}"/>
    <cellStyle name="合計 2 6 6 2" xfId="2006" xr:uid="{DAA2D93B-1C97-49BC-AE67-CEAC6EFE12BE}"/>
    <cellStyle name="合計 2 6 6 3" xfId="3512" xr:uid="{6D33632D-7106-401C-9BF0-316AA34F447E}"/>
    <cellStyle name="合計 2 6 7" xfId="1043" xr:uid="{2AF66E5E-62B0-485D-9804-E7E35A912433}"/>
    <cellStyle name="合計 2 6 7 2" xfId="2080" xr:uid="{7B3C252D-2F79-4AC7-BD0B-0F10C01BCC95}"/>
    <cellStyle name="合計 2 6 7 3" xfId="3586" xr:uid="{6EA8A014-BCB8-4A0D-A2FE-6C7FA0084BA4}"/>
    <cellStyle name="合計 2 6 8" xfId="1118" xr:uid="{2597B410-5B6F-40E6-B038-D6840CDB1EE8}"/>
    <cellStyle name="合計 2 6 8 2" xfId="2196" xr:uid="{B6AD6B26-F6A5-4F87-9E92-236069371381}"/>
    <cellStyle name="合計 2 6 8 3" xfId="3696" xr:uid="{8587A38C-F6BB-41C8-A3CD-EA3ED451E834}"/>
    <cellStyle name="合計 2 6 9" xfId="1206" xr:uid="{5187F9C5-2967-47F8-9FDD-8DAD676DEC40}"/>
    <cellStyle name="合計 2 6 9 2" xfId="2298" xr:uid="{F7A5D6F4-D23E-46C7-A29B-60A9887E1CDC}"/>
    <cellStyle name="合計 2 6 9 3" xfId="3792" xr:uid="{7B11E20A-7EDF-4D9C-AB36-7CD97F6F3265}"/>
    <cellStyle name="合計 2 7" xfId="557" xr:uid="{593F7EF1-455D-4E77-A55A-2CC433C7B228}"/>
    <cellStyle name="合計 2 7 10" xfId="1304" xr:uid="{3003FB38-0673-432E-9495-D7C75A4BBAF8}"/>
    <cellStyle name="合計 2 7 10 2" xfId="2308" xr:uid="{483622A3-FB92-49C5-85B4-92131E7FE166}"/>
    <cellStyle name="合計 2 7 10 3" xfId="3802" xr:uid="{9D2E186A-67F4-40C6-936C-DBF2135B711B}"/>
    <cellStyle name="合計 2 7 11" xfId="2397" xr:uid="{DBFB71FA-D321-4101-A688-2F5BF8D3E983}"/>
    <cellStyle name="合計 2 7 11 2" xfId="3891" xr:uid="{0751CD3E-F24A-474F-B118-F397FABA158B}"/>
    <cellStyle name="合計 2 7 12" xfId="2486" xr:uid="{ABB5A77B-DFBB-4850-931D-0799ACAF9304}"/>
    <cellStyle name="合計 2 7 12 2" xfId="3980" xr:uid="{69B55849-7C91-46E9-9234-DBE9717C0F6C}"/>
    <cellStyle name="合計 2 7 13" xfId="2582" xr:uid="{33860E30-8AF1-48FB-AC5D-CC7F3F32CC84}"/>
    <cellStyle name="合計 2 7 13 2" xfId="4076" xr:uid="{5EAB3363-8D38-4261-9723-C4D3D25F6DFE}"/>
    <cellStyle name="合計 2 7 14" xfId="2705" xr:uid="{A329F6DA-819D-40D6-A314-CB420C8074E0}"/>
    <cellStyle name="合計 2 7 14 2" xfId="4187" xr:uid="{9D0EBBD8-6142-4026-9975-8BEE596AC295}"/>
    <cellStyle name="合計 2 7 15" xfId="2752" xr:uid="{D320C81B-E4D9-46BA-995F-7CB05BBFB979}"/>
    <cellStyle name="合計 2 7 15 2" xfId="4227" xr:uid="{3A99717A-ED0E-47A3-B84B-22D0F95B3BA0}"/>
    <cellStyle name="合計 2 7 16" xfId="2845" xr:uid="{929824EA-CF4A-4C3C-B654-5D55A501C07E}"/>
    <cellStyle name="合計 2 7 16 2" xfId="4320" xr:uid="{25E6AF7C-1F4B-4BA9-B9D5-938497007A93}"/>
    <cellStyle name="合計 2 7 17" xfId="1427" xr:uid="{839483CF-7D3E-4BBB-B454-59EC0357E3B9}"/>
    <cellStyle name="合計 2 7 18" xfId="2945" xr:uid="{19A1B645-FD62-4ACF-9ED5-746A7D748047}"/>
    <cellStyle name="合計 2 7 2" xfId="665" xr:uid="{A5513AEB-3F1F-49D3-B061-4D4ECABC7383}"/>
    <cellStyle name="合計 2 7 2 2" xfId="1567" xr:uid="{09F478EC-A13C-47CE-9444-CF21D06B00F3}"/>
    <cellStyle name="合計 2 7 2 3" xfId="3073" xr:uid="{B5F8E7C8-4BEE-42BD-905F-393EF1A965BB}"/>
    <cellStyle name="合計 2 7 3" xfId="753" xr:uid="{2EF3C754-D166-4AB0-A9CE-E1BB15D32F5D}"/>
    <cellStyle name="合計 2 7 3 2" xfId="1656" xr:uid="{8CCE409A-DD9B-4F7D-AE8E-BAF5C783FAC6}"/>
    <cellStyle name="合計 2 7 3 3" xfId="3162" xr:uid="{CD1AB972-534A-4E82-AB69-676EB09EB626}"/>
    <cellStyle name="合計 2 7 4" xfId="833" xr:uid="{2D0FFB76-B074-447A-860E-EA15C085655B}"/>
    <cellStyle name="合計 2 7 4 2" xfId="1756" xr:uid="{95ECE92D-5088-4AEB-BD68-38EA89A4E967}"/>
    <cellStyle name="合計 2 7 4 3" xfId="3262" xr:uid="{1AF7E412-A3FF-43AB-B00E-7D8BC52771F4}"/>
    <cellStyle name="合計 2 7 5" xfId="925" xr:uid="{F7EED199-AC0E-4638-B624-A8DDF34E5B96}"/>
    <cellStyle name="合計 2 7 5 2" xfId="1846" xr:uid="{E9AF69C5-7BB0-4189-8989-86FBE22B941C}"/>
    <cellStyle name="合計 2 7 5 3" xfId="3352" xr:uid="{1EE165F4-B643-4E19-9B5B-9F48A8D086D6}"/>
    <cellStyle name="合計 2 7 6" xfId="1001" xr:uid="{FEEE390C-03E6-46B3-8E1A-EAE4BA0BBF97}"/>
    <cellStyle name="合計 2 7 6 2" xfId="1934" xr:uid="{A6ED01DD-D9B9-4D2E-9BEA-659BB70B2673}"/>
    <cellStyle name="合計 2 7 6 3" xfId="3440" xr:uid="{9AD9E491-FBF0-468F-A4D1-A973F08EA7E0}"/>
    <cellStyle name="合計 2 7 7" xfId="1053" xr:uid="{D25AA760-146C-4E5B-AC6B-16EBAC002DDE}"/>
    <cellStyle name="合計 2 7 7 2" xfId="2015" xr:uid="{E507269F-EC02-4E09-BABD-F6951E012F60}"/>
    <cellStyle name="合計 2 7 7 3" xfId="3521" xr:uid="{0879E6BC-E4A5-47AE-835D-42BB91AA5C65}"/>
    <cellStyle name="合計 2 7 8" xfId="1128" xr:uid="{68932A42-98DA-4033-BAEF-BD75EA76B5AD}"/>
    <cellStyle name="合計 2 7 8 2" xfId="2090" xr:uid="{B5FA0C17-6CFC-49C7-A2FA-D1E39E9960C4}"/>
    <cellStyle name="合計 2 7 8 3" xfId="3596" xr:uid="{D8631E3D-F66A-4CF4-9061-DAD6536FCF74}"/>
    <cellStyle name="合計 2 7 9" xfId="1216" xr:uid="{FD33F5D4-2A67-4FAD-B816-A4E85D78691A}"/>
    <cellStyle name="合計 2 7 9 2" xfId="2212" xr:uid="{319D0B19-D1FE-41E8-8904-CFA8A372655C}"/>
    <cellStyle name="合計 2 7 9 3" xfId="3706" xr:uid="{BEAF0FB5-EEF3-463B-8369-ACCF4CF6DB54}"/>
    <cellStyle name="合計 2 8" xfId="565" xr:uid="{617C0FFB-D3C3-4AC8-B93C-37F6C7CAF266}"/>
    <cellStyle name="合計 2 8 10" xfId="1312" xr:uid="{E1E8EAAD-563D-4431-A6E9-6D7E470734FF}"/>
    <cellStyle name="合計 2 8 10 2" xfId="2316" xr:uid="{B9F24815-790B-4C3E-8C0D-DC684E0B6812}"/>
    <cellStyle name="合計 2 8 10 3" xfId="3810" xr:uid="{665EB49C-E557-4E20-B7FE-933BC24EEBF8}"/>
    <cellStyle name="合計 2 8 11" xfId="2405" xr:uid="{48A53F30-C42E-40FC-9991-050488E4B3FE}"/>
    <cellStyle name="合計 2 8 11 2" xfId="3899" xr:uid="{228F1E4E-1A1D-4F97-9B32-10B14D26A9BE}"/>
    <cellStyle name="合計 2 8 12" xfId="2494" xr:uid="{833FD8DD-E0C0-40B0-9252-A6FD47CF3E7E}"/>
    <cellStyle name="合計 2 8 12 2" xfId="3988" xr:uid="{FA753879-F87E-47BD-886E-067E59A3CFD2}"/>
    <cellStyle name="合計 2 8 13" xfId="2590" xr:uid="{DB37692B-3E75-453C-9E59-CB750ADE5B38}"/>
    <cellStyle name="合計 2 8 13 2" xfId="4084" xr:uid="{37F44DDA-7CF8-494B-9767-405DBEDC0520}"/>
    <cellStyle name="合計 2 8 14" xfId="2708" xr:uid="{9900655E-FA8D-4CF6-B447-4399E55EE4F3}"/>
    <cellStyle name="合計 2 8 14 2" xfId="4190" xr:uid="{2443E114-5C4E-466A-84C1-702C03E1C7AD}"/>
    <cellStyle name="合計 2 8 15" xfId="2760" xr:uid="{07CA1ECC-E579-431D-B08A-8FCE98847356}"/>
    <cellStyle name="合計 2 8 15 2" xfId="4235" xr:uid="{513A4275-A7CE-4263-85CF-529105C739A4}"/>
    <cellStyle name="合計 2 8 16" xfId="2853" xr:uid="{2FE9B71C-43AC-4CE9-8DD2-429071C4DDE2}"/>
    <cellStyle name="合計 2 8 16 2" xfId="4328" xr:uid="{660E0BDB-2EF8-4A2D-BE79-B4DE0AA5AB6B}"/>
    <cellStyle name="合計 2 8 17" xfId="1435" xr:uid="{FD0EC598-9A66-4517-BE26-572B804E4279}"/>
    <cellStyle name="合計 2 8 18" xfId="2953" xr:uid="{8E62A9EF-D243-4E7B-9096-31DDD5B65C35}"/>
    <cellStyle name="合計 2 8 2" xfId="673" xr:uid="{D893FC55-E95B-4A97-BB12-8C853D6A064F}"/>
    <cellStyle name="合計 2 8 2 2" xfId="1573" xr:uid="{45867335-7D29-4CB9-A7EE-A0BFCBF96277}"/>
    <cellStyle name="合計 2 8 2 3" xfId="3079" xr:uid="{279F4531-E170-4986-BBBE-3006AB14412B}"/>
    <cellStyle name="合計 2 8 3" xfId="761" xr:uid="{D7C505FD-48BC-4B35-8A24-F62776DD736E}"/>
    <cellStyle name="合計 2 8 3 2" xfId="1664" xr:uid="{9413F75F-BFB0-4D53-886A-8AEC10C3090E}"/>
    <cellStyle name="合計 2 8 3 3" xfId="3170" xr:uid="{7D0E32D0-5F99-499B-A501-31EB71BF4C34}"/>
    <cellStyle name="合計 2 8 4" xfId="841" xr:uid="{2460A724-D84A-45B7-8A25-1B2D8E63A60C}"/>
    <cellStyle name="合計 2 8 4 2" xfId="1764" xr:uid="{D66CFC90-4C67-4B81-B547-66C6F54203E7}"/>
    <cellStyle name="合計 2 8 4 3" xfId="3270" xr:uid="{CFDA3669-E32D-4CFA-A0FB-C29C003537F6}"/>
    <cellStyle name="合計 2 8 5" xfId="933" xr:uid="{97DB8604-CA50-43D0-B2EB-A25B6D9D6A5F}"/>
    <cellStyle name="合計 2 8 5 2" xfId="1854" xr:uid="{6898C611-C70A-4C5E-A8AC-067E6F8584D6}"/>
    <cellStyle name="合計 2 8 5 3" xfId="3360" xr:uid="{BF71746F-80EA-4A8D-9652-1D39EA44F1E8}"/>
    <cellStyle name="合計 2 8 6" xfId="1007" xr:uid="{1302F2B6-48DD-4BC9-9FAD-9ED883FF09CA}"/>
    <cellStyle name="合計 2 8 6 2" xfId="1942" xr:uid="{88DBFFB0-9D72-4CD1-9354-0636D2CAA0CA}"/>
    <cellStyle name="合計 2 8 6 3" xfId="3448" xr:uid="{43DED432-6513-4DCC-A860-44AE09F6A139}"/>
    <cellStyle name="合計 2 8 7" xfId="1059" xr:uid="{BF3C4F75-6FE9-469D-B89B-38C35118BEDF}"/>
    <cellStyle name="合計 2 8 7 2" xfId="2021" xr:uid="{6AFCD17A-0A20-4924-9355-18A527669CB7}"/>
    <cellStyle name="合計 2 8 7 3" xfId="3527" xr:uid="{349518D0-90DD-4752-A699-D2F6B7CBA2EB}"/>
    <cellStyle name="合計 2 8 8" xfId="1136" xr:uid="{BDF87226-02F6-4B20-9689-2100508E4463}"/>
    <cellStyle name="合計 2 8 8 2" xfId="2098" xr:uid="{2A2300AC-9C64-496E-8C41-08B51E289E5B}"/>
    <cellStyle name="合計 2 8 8 3" xfId="3604" xr:uid="{55FDA359-3BB0-49EB-84CE-72D3F3C861BE}"/>
    <cellStyle name="合計 2 8 9" xfId="1224" xr:uid="{EBDEAD3D-CD3E-4FE3-B679-680EBD3F5BF3}"/>
    <cellStyle name="合計 2 8 9 2" xfId="2220" xr:uid="{1B32B36F-5ECC-4FD5-A5C2-B5115FC9920A}"/>
    <cellStyle name="合計 2 8 9 3" xfId="3714" xr:uid="{93D89465-225B-4754-9F52-1D73C53C13C1}"/>
    <cellStyle name="合計 2 9" xfId="494" xr:uid="{681F404C-2A9B-4EBA-AF58-C22F6219851F}"/>
    <cellStyle name="合計 2 9 10" xfId="1247" xr:uid="{3598C9C7-160C-4251-8A53-AE9B4A3AEBA9}"/>
    <cellStyle name="合計 2 9 10 2" xfId="2251" xr:uid="{52FE7118-D2A9-4445-A0B9-F73133D3F0A4}"/>
    <cellStyle name="合計 2 9 10 3" xfId="3745" xr:uid="{A9BA7662-2DD9-430B-9194-5C1F06D85BA5}"/>
    <cellStyle name="合計 2 9 11" xfId="2340" xr:uid="{5770793D-96B1-4345-8A7D-54796DA1413C}"/>
    <cellStyle name="合計 2 9 11 2" xfId="3834" xr:uid="{E9689195-4825-4899-A6E8-701A4E815247}"/>
    <cellStyle name="合計 2 9 12" xfId="2429" xr:uid="{FA4C987E-E45E-4078-B0B6-99790C5E886A}"/>
    <cellStyle name="合計 2 9 12 2" xfId="3923" xr:uid="{24A7BBCF-28EB-4EB8-8351-4B97F6F80268}"/>
    <cellStyle name="合計 2 9 13" xfId="2525" xr:uid="{023A119E-1E22-428C-A7C1-386D20FA646C}"/>
    <cellStyle name="合計 2 9 13 2" xfId="4019" xr:uid="{CC42948C-1F23-4035-80D0-E4D0B770695D}"/>
    <cellStyle name="合計 2 9 14" xfId="2677" xr:uid="{46E895A4-74E1-444F-A89B-5755261B2759}"/>
    <cellStyle name="合計 2 9 14 2" xfId="4165" xr:uid="{632447C2-29B3-4546-857A-FC211D786E1B}"/>
    <cellStyle name="合計 2 9 15" xfId="2645" xr:uid="{0D14ACA4-116E-4D35-B820-D68C316B4696}"/>
    <cellStyle name="合計 2 9 15 2" xfId="4139" xr:uid="{2F5A8BF0-ECB5-40F6-BC8D-00FABB410F5F}"/>
    <cellStyle name="合計 2 9 16" xfId="2788" xr:uid="{3752C6D1-97F8-4AA3-9029-2DA63C2FC454}"/>
    <cellStyle name="合計 2 9 16 2" xfId="4263" xr:uid="{1AB3A543-61A6-4F1B-B52E-8E6B042CEBED}"/>
    <cellStyle name="合計 2 9 17" xfId="1364" xr:uid="{50BE6D78-886D-4846-BC7A-0094AA203ACA}"/>
    <cellStyle name="合計 2 9 18" xfId="2888" xr:uid="{142AD371-E4FA-4E0E-9E68-B8675C039313}"/>
    <cellStyle name="合計 2 9 2" xfId="606" xr:uid="{332288B4-4476-4BA1-8183-C6B68562F0C0}"/>
    <cellStyle name="合計 2 9 2 2" xfId="1507" xr:uid="{2AE3F50B-2DAF-45BF-A6EA-7EA1A861950C}"/>
    <cellStyle name="合計 2 9 2 3" xfId="3019" xr:uid="{0D303327-04E8-419B-A029-D6564813C6E9}"/>
    <cellStyle name="合計 2 9 3" xfId="698" xr:uid="{15979D46-BB8F-4EEF-BFC2-65595BB49497}"/>
    <cellStyle name="合計 2 9 3 2" xfId="1597" xr:uid="{03BCC2BF-362C-4370-883C-102FFBADC6C3}"/>
    <cellStyle name="合計 2 9 3 3" xfId="3103" xr:uid="{635B20BA-25CF-440F-9246-A08280672C90}"/>
    <cellStyle name="合計 2 9 4" xfId="775" xr:uid="{6B073CF8-4EC8-42B0-88EE-46373E782BC8}"/>
    <cellStyle name="合計 2 9 4 2" xfId="1697" xr:uid="{F508E0F8-37FD-4B7C-802E-C686F49EA122}"/>
    <cellStyle name="合計 2 9 4 3" xfId="3203" xr:uid="{7EC14FD4-D762-4F44-9D0E-CB1B2A6B9B36}"/>
    <cellStyle name="合計 2 9 5" xfId="864" xr:uid="{4C797E3B-52EF-4F75-8676-EE5F13DE0E19}"/>
    <cellStyle name="合計 2 9 5 2" xfId="1787" xr:uid="{CEB22A41-D208-47FC-BD9A-C46B737D2575}"/>
    <cellStyle name="合計 2 9 5 3" xfId="3293" xr:uid="{C3DA7704-6E40-4732-B929-5863584761E4}"/>
    <cellStyle name="合計 2 9 6" xfId="955" xr:uid="{77B459EA-11A6-43EB-BA53-E73D2F432090}"/>
    <cellStyle name="合計 2 9 6 2" xfId="1877" xr:uid="{BAF9E23A-722B-45D3-8916-B1EDB8D2D5E1}"/>
    <cellStyle name="合計 2 9 6 3" xfId="3383" xr:uid="{5A16BB2D-F10F-43B4-BCAC-5E871DDB4E90}"/>
    <cellStyle name="合計 2 9 7" xfId="456" xr:uid="{62E3CA34-D92C-4733-B115-C632E6827451}"/>
    <cellStyle name="合計 2 9 7 2" xfId="1965" xr:uid="{70BD9DEB-4DF9-4E1F-B1BA-A052EC72AB0B}"/>
    <cellStyle name="合計 2 9 7 3" xfId="3471" xr:uid="{F6200EFD-12AC-42DF-B1CF-118D8A5481DB}"/>
    <cellStyle name="合計 2 9 8" xfId="1071" xr:uid="{7DB69D17-75CA-47FF-896E-21126022E1F1}"/>
    <cellStyle name="合計 2 9 8 2" xfId="2033" xr:uid="{21D9FC18-3A41-4BF6-95E6-A0CE812F9F06}"/>
    <cellStyle name="合計 2 9 8 3" xfId="3539" xr:uid="{19E31A28-F729-42FB-8A00-3A3E48FA3FA8}"/>
    <cellStyle name="合計 2 9 9" xfId="1159" xr:uid="{B10DBB78-E705-4A20-8215-3CBA424AE708}"/>
    <cellStyle name="合計 2 9 9 2" xfId="2149" xr:uid="{BDE7E760-6973-4A28-AB5B-AB0B9D5F54BB}"/>
    <cellStyle name="合計 2 9 9 3" xfId="3649" xr:uid="{17FD18EE-13CA-42F1-855E-0AF61B08363D}"/>
    <cellStyle name="合計 3" xfId="499" xr:uid="{6333D244-88A2-4659-888C-AA0A33B31C5A}"/>
    <cellStyle name="合計 3 10" xfId="1252" xr:uid="{09868269-D224-48B5-B756-1AC1A215DA5D}"/>
    <cellStyle name="合計 3 10 2" xfId="2256" xr:uid="{477FDDFF-1ECB-4682-B89F-912C11384BA9}"/>
    <cellStyle name="合計 3 10 3" xfId="3750" xr:uid="{359D532F-A784-454E-88E7-2D371A32B7E5}"/>
    <cellStyle name="合計 3 11" xfId="2345" xr:uid="{251C6CB5-1B61-42CE-96D7-615D232B7C74}"/>
    <cellStyle name="合計 3 11 2" xfId="3839" xr:uid="{DE73FDF3-0F8F-402D-8390-BE288E742BA3}"/>
    <cellStyle name="合計 3 12" xfId="2434" xr:uid="{D17DB295-7D25-421E-83C9-BC6198FC6E43}"/>
    <cellStyle name="合計 3 12 2" xfId="3928" xr:uid="{606EA2F6-D0B9-4F8F-94F6-B7878CF78D6B}"/>
    <cellStyle name="合計 3 13" xfId="2530" xr:uid="{2BD61BC6-953F-49C4-AD48-20D9D96ABEF4}"/>
    <cellStyle name="合計 3 13 2" xfId="4024" xr:uid="{6462C4B3-8E8B-4FE4-AFB9-38EBEA8A6143}"/>
    <cellStyle name="合計 3 14" xfId="2617" xr:uid="{449976DC-8F3B-4AA2-959D-FDE281CF6B16}"/>
    <cellStyle name="合計 3 14 2" xfId="4111" xr:uid="{08072FD4-A44D-4FFC-BE10-212C0D211661}"/>
    <cellStyle name="合計 3 15" xfId="2793" xr:uid="{DA990A70-691B-4768-B6F9-B3C369DE4947}"/>
    <cellStyle name="合計 3 15 2" xfId="4268" xr:uid="{A398A1FE-F315-4A83-B5B8-12858D209B17}"/>
    <cellStyle name="合計 3 16" xfId="1369" xr:uid="{280BAD42-6DF6-4B79-BE49-D24214799AB8}"/>
    <cellStyle name="合計 3 17" xfId="2893" xr:uid="{8B6363D9-2021-477C-8D56-FBAA07B419DA}"/>
    <cellStyle name="合計 3 2" xfId="611" xr:uid="{1C7275F6-FE3F-4986-A726-36025AFDB0BF}"/>
    <cellStyle name="合計 3 2 2" xfId="1512" xr:uid="{3C674ADB-0618-496D-B607-AE60110E4EAD}"/>
    <cellStyle name="合計 3 2 3" xfId="3024" xr:uid="{D5FCE30E-EA1B-4881-A131-C0BE4F3F594A}"/>
    <cellStyle name="合計 3 3" xfId="703" xr:uid="{C542C8CD-69BD-4C1B-BD58-6D39D4B62380}"/>
    <cellStyle name="合計 3 3 2" xfId="1602" xr:uid="{86E8977D-F5A8-421F-A323-75A97FD1A86E}"/>
    <cellStyle name="合計 3 3 3" xfId="3108" xr:uid="{F2975C7C-CE41-4207-B8E3-D39EE8331159}"/>
    <cellStyle name="合計 3 4" xfId="780" xr:uid="{DABEA95F-EE70-4231-B21A-D7666FD7230D}"/>
    <cellStyle name="合計 3 4 2" xfId="1702" xr:uid="{EF2582B2-F4E8-402E-9273-C733847C3FCC}"/>
    <cellStyle name="合計 3 4 3" xfId="3208" xr:uid="{FA5E70E6-A3F6-41B6-9F2C-F1C3CD578154}"/>
    <cellStyle name="合計 3 5" xfId="869" xr:uid="{61305A10-9462-431A-A132-D3F804DAB932}"/>
    <cellStyle name="合計 3 5 2" xfId="1792" xr:uid="{DAD6C227-CCA8-4B0C-86B5-8EFD4891C030}"/>
    <cellStyle name="合計 3 5 3" xfId="3298" xr:uid="{77A4BB30-B6D2-4F4E-B0BA-9B6404B13BE6}"/>
    <cellStyle name="合計 3 6" xfId="960" xr:uid="{B87E7995-908E-416E-BA3F-8C95B761C8CD}"/>
    <cellStyle name="合計 3 6 2" xfId="1882" xr:uid="{3D39E1A9-F991-4A99-9D26-E99B4BAEE8E6}"/>
    <cellStyle name="合計 3 6 3" xfId="3388" xr:uid="{30087261-7FAB-4B6F-9FE8-C4228B697F83}"/>
    <cellStyle name="合計 3 7" xfId="431" xr:uid="{1DBA6847-E8FC-4A0A-97EC-1B4F38FAA0BD}"/>
    <cellStyle name="合計 3 7 2" xfId="1970" xr:uid="{3D0C71BF-787C-44F9-A6C8-0427387EC7FC}"/>
    <cellStyle name="合計 3 7 3" xfId="3476" xr:uid="{25803358-1F4D-4E1F-80AA-562F31F2DF77}"/>
    <cellStyle name="合計 3 8" xfId="1076" xr:uid="{6FC43A4A-0A86-4364-8E78-93F5B761635A}"/>
    <cellStyle name="合計 3 8 2" xfId="2038" xr:uid="{48C17B5F-919E-4A3E-93FC-39FE4BEEBF57}"/>
    <cellStyle name="合計 3 8 3" xfId="3544" xr:uid="{33729DDA-B162-4EC9-995E-1798EB305FE8}"/>
    <cellStyle name="合計 3 9" xfId="1164" xr:uid="{78413E5E-7245-41DB-9553-05F34F1E6395}"/>
    <cellStyle name="合計 3 9 2" xfId="2154" xr:uid="{0598C30A-39AA-4057-8C73-8E1866930E88}"/>
    <cellStyle name="合計 3 9 3" xfId="3654" xr:uid="{7F76B9F1-2CC0-47F9-B8A9-9F09E21BCB71}"/>
    <cellStyle name="合計 4" xfId="480" xr:uid="{4B234023-30CD-47E1-A83C-2654F52E3401}"/>
    <cellStyle name="合計 4 10" xfId="454" xr:uid="{95EC61C8-1057-4679-B8D7-60EE4E3A8A53}"/>
    <cellStyle name="合計 4 10 2" xfId="2237" xr:uid="{B39680B1-BA42-4F06-9131-12D3472E1299}"/>
    <cellStyle name="合計 4 10 3" xfId="3731" xr:uid="{211E2A88-FCAC-4621-819F-DB750F1DDF4C}"/>
    <cellStyle name="合計 4 11" xfId="2122" xr:uid="{3A900D06-A482-4CA7-B45D-01350D639809}"/>
    <cellStyle name="合計 4 11 2" xfId="3628" xr:uid="{6A415A91-E4B1-4E57-AE0F-1646411675AF}"/>
    <cellStyle name="合計 4 12" xfId="2114" xr:uid="{75D5463E-9BF9-4C67-A2FA-07CFF3FB1D03}"/>
    <cellStyle name="合計 4 12 2" xfId="3620" xr:uid="{1FDA8127-B949-4B18-AE87-F17F0D5E5F91}"/>
    <cellStyle name="合計 4 13" xfId="2511" xr:uid="{79EDF1EE-2F33-4FCB-B846-62E721D7918B}"/>
    <cellStyle name="合計 4 13 2" xfId="4005" xr:uid="{43CA03EF-7768-46CE-A707-707AB52264C0}"/>
    <cellStyle name="合計 4 14" xfId="2654" xr:uid="{89991452-AA14-4C04-BB38-4E3A5B0FBB8A}"/>
    <cellStyle name="合計 4 14 2" xfId="4148" xr:uid="{92F13DA4-AE63-4103-AF60-CA7E95FA31A7}"/>
    <cellStyle name="合計 4 15" xfId="2774" xr:uid="{521AB34D-E025-49BB-88B0-C287EF4D52BE}"/>
    <cellStyle name="合計 4 15 2" xfId="4249" xr:uid="{2794CD63-4396-486C-97D5-ACE3CF63BB45}"/>
    <cellStyle name="合計 4 16" xfId="1350" xr:uid="{C18611F7-73ED-4828-A6B2-8409F90CF218}"/>
    <cellStyle name="合計 4 17" xfId="2874" xr:uid="{01355613-951E-48EB-89C3-FB3717B4F0D6}"/>
    <cellStyle name="合計 4 2" xfId="592" xr:uid="{55E7FF12-E966-48A0-B768-692DE57DAD75}"/>
    <cellStyle name="合計 4 2 2" xfId="1494" xr:uid="{AEAE95A1-3155-46CF-9AD8-9A31F36D3FBF}"/>
    <cellStyle name="合計 4 2 3" xfId="3006" xr:uid="{75917877-DFFC-4384-9F63-D2385CF656CD}"/>
    <cellStyle name="合計 4 3" xfId="410" xr:uid="{E0A0FAD1-4A77-48F6-8A90-01517D4A5CB6}"/>
    <cellStyle name="合計 4 3 2" xfId="1448" xr:uid="{4D6BA417-A795-4BB8-8A2E-38CAA5744B8C}"/>
    <cellStyle name="合計 4 3 3" xfId="2966" xr:uid="{CB4540C7-6B24-48BD-B499-31C34CF157CE}"/>
    <cellStyle name="合計 4 4" xfId="458" xr:uid="{FCA819B1-DC99-417B-B4EE-466B5F4F31CF}"/>
    <cellStyle name="合計 4 4 2" xfId="1683" xr:uid="{C36B3E71-304C-4265-B195-E0B6F3D5775E}"/>
    <cellStyle name="合計 4 4 3" xfId="3189" xr:uid="{2234EE6F-3400-45D5-BCCA-792FB43B9922}"/>
    <cellStyle name="合計 4 5" xfId="439" xr:uid="{95741DAD-69B0-472D-BCE5-92F535E885B6}"/>
    <cellStyle name="合計 4 5 2" xfId="1645" xr:uid="{88F69623-F296-4798-A366-721111A63EF8}"/>
    <cellStyle name="合計 4 5 3" xfId="3151" xr:uid="{0D613AD2-E28D-4C7C-8E52-B9DFE994FAE9}"/>
    <cellStyle name="合計 4 6" xfId="582" xr:uid="{1EE72131-C8AA-4675-A3B4-CB2C247920DF}"/>
    <cellStyle name="合計 4 6 2" xfId="1456" xr:uid="{F66F3C4C-3D96-4D33-9EE3-C081D67B4C38}"/>
    <cellStyle name="合計 4 6 3" xfId="2974" xr:uid="{B33AC96D-17BA-42DE-8C31-9E343AA6386B}"/>
    <cellStyle name="合計 4 7" xfId="420" xr:uid="{5715C1E7-DFAA-47C1-81A3-624CF0F80135}"/>
    <cellStyle name="合計 4 7 2" xfId="1470" xr:uid="{47BFCAA1-CA3B-46AA-8FE3-7E75D1395CB5}"/>
    <cellStyle name="合計 4 7 3" xfId="2988" xr:uid="{3A5178BE-820B-4A06-A8D1-E3B898474FC6}"/>
    <cellStyle name="合計 4 8" xfId="957" xr:uid="{723D5011-E5FB-41CC-856C-0E9FF24EEF07}"/>
    <cellStyle name="合計 4 8 2" xfId="1746" xr:uid="{D5005278-5D23-4335-B017-9F710C760BB3}"/>
    <cellStyle name="合計 4 8 3" xfId="3252" xr:uid="{E92271BB-20E5-4230-9EAD-C2AE971AB3A8}"/>
    <cellStyle name="合計 4 9" xfId="406" xr:uid="{F5C74CAD-81F1-425F-9B4E-E248A53E9798}"/>
    <cellStyle name="合計 4 9 2" xfId="2135" xr:uid="{FCBE9D14-0A2A-49DA-B903-1A898441AC54}"/>
    <cellStyle name="合計 4 9 3" xfId="3635" xr:uid="{102897F0-1A9B-4792-A74F-6B374B8946BD}"/>
    <cellStyle name="合計 5" xfId="512" xr:uid="{98D7E66C-54A6-46A2-A496-6CEAD08D78B3}"/>
    <cellStyle name="合計 5 10" xfId="1265" xr:uid="{AA787F3C-E414-47D3-B015-F7CE58460E91}"/>
    <cellStyle name="合計 5 10 2" xfId="2269" xr:uid="{8219C673-8558-4263-8A6D-04753D7DD851}"/>
    <cellStyle name="合計 5 10 3" xfId="3763" xr:uid="{F120361A-D117-4620-9E86-59501AD9608F}"/>
    <cellStyle name="合計 5 11" xfId="2358" xr:uid="{2CDDDC1A-6CA8-4B9A-9690-D9000E56F60A}"/>
    <cellStyle name="合計 5 11 2" xfId="3852" xr:uid="{8474645F-C938-457D-97D5-5F4351A78541}"/>
    <cellStyle name="合計 5 12" xfId="2447" xr:uid="{FC19154B-D4D3-41F2-A097-2C4A71E29EDC}"/>
    <cellStyle name="合計 5 12 2" xfId="3941" xr:uid="{F16F5990-0B5A-4F0F-8156-F624448D6EBD}"/>
    <cellStyle name="合計 5 13" xfId="2543" xr:uid="{6000D61B-5C0D-478E-A30D-37FAFC32CF3B}"/>
    <cellStyle name="合計 5 13 2" xfId="4037" xr:uid="{13992F73-C9BC-47F8-8D78-B9EA45A13B47}"/>
    <cellStyle name="合計 5 14" xfId="2636" xr:uid="{713473A8-D61E-40BD-B653-AD57D620195A}"/>
    <cellStyle name="合計 5 14 2" xfId="4130" xr:uid="{0812A5A0-00A6-4F3B-BA8B-9EC8AAF0739F}"/>
    <cellStyle name="合計 5 15" xfId="2806" xr:uid="{5B24B940-5E4C-480E-AC6C-6449BA5C7F78}"/>
    <cellStyle name="合計 5 15 2" xfId="4281" xr:uid="{0A4D14D2-F15A-4595-9EBC-1416B157B59F}"/>
    <cellStyle name="合計 5 16" xfId="1382" xr:uid="{F7260493-0F7A-4CCB-8728-7D075BCC7D97}"/>
    <cellStyle name="合計 5 17" xfId="2906" xr:uid="{3B97C2DC-6A3C-4F2A-8FA7-5D5D25E76ED5}"/>
    <cellStyle name="合計 5 2" xfId="624" xr:uid="{4FDE7230-DABB-4C07-A55F-6AE7BE01FBA8}"/>
    <cellStyle name="合計 5 2 2" xfId="1525" xr:uid="{E513B823-4DE4-4FEA-8DF6-2AAD1E790B12}"/>
    <cellStyle name="合計 5 2 3" xfId="3037" xr:uid="{E3537BA8-C156-4F72-944C-C3611FFD665B}"/>
    <cellStyle name="合計 5 3" xfId="715" xr:uid="{898F5C02-4BB7-4316-999E-F2B930F3B7DB}"/>
    <cellStyle name="合計 5 3 2" xfId="1615" xr:uid="{A37827A3-335F-4881-BF78-48B7F447D4A7}"/>
    <cellStyle name="合計 5 3 3" xfId="3121" xr:uid="{B55017D4-1A5F-4A86-A539-8425B3E7E032}"/>
    <cellStyle name="合計 5 4" xfId="793" xr:uid="{0205FD45-F4FA-4C9E-B84D-362B2D426B2B}"/>
    <cellStyle name="合計 5 4 2" xfId="1715" xr:uid="{4F41A6C9-0DDA-478D-905C-7478CA6DF1F1}"/>
    <cellStyle name="合計 5 4 3" xfId="3221" xr:uid="{F8E90912-1B39-4F88-9575-1ACB02E4FEF2}"/>
    <cellStyle name="合計 5 5" xfId="882" xr:uid="{DC7A806F-65E3-4255-83BD-6E2587A775A2}"/>
    <cellStyle name="合計 5 5 2" xfId="1805" xr:uid="{9FB70F43-8A9A-46CA-9277-ADDE8DDA0EE1}"/>
    <cellStyle name="合計 5 5 3" xfId="3311" xr:uid="{2F0B56BE-C0E6-41C7-BAED-23DD9A9D94F4}"/>
    <cellStyle name="合計 5 6" xfId="970" xr:uid="{45BF2DD2-B4F8-4178-A5F8-196950A755B4}"/>
    <cellStyle name="合計 5 6 2" xfId="1895" xr:uid="{715C603B-6150-4683-93D1-F6B71ACC7F30}"/>
    <cellStyle name="合計 5 6 3" xfId="3401" xr:uid="{52EB5B2E-2ADF-4EB8-B871-95374DF22847}"/>
    <cellStyle name="合計 5 7" xfId="415" xr:uid="{BE274FF8-1BFF-4994-B645-028A691C12F1}"/>
    <cellStyle name="合計 5 7 2" xfId="1981" xr:uid="{E7CCDF97-A977-48B1-9697-431CE5EB7AA7}"/>
    <cellStyle name="合計 5 7 3" xfId="3487" xr:uid="{CE96D6F0-4E5D-40C6-819F-20BF783D37CC}"/>
    <cellStyle name="合計 5 8" xfId="1089" xr:uid="{9E662C6F-24AF-4B9D-9B8E-16B89FF8BB25}"/>
    <cellStyle name="合計 5 8 2" xfId="2051" xr:uid="{55190DF9-7236-49C3-BF8D-800B374A95E7}"/>
    <cellStyle name="合計 5 8 3" xfId="3557" xr:uid="{C6A63BD8-5090-44AA-BDD5-CCF3180649FB}"/>
    <cellStyle name="合計 5 9" xfId="1177" xr:uid="{14BEDA50-CA6D-4429-AF0B-2BE5910A8D2E}"/>
    <cellStyle name="合計 5 9 2" xfId="2167" xr:uid="{391C790E-4B94-4A90-914F-BBBC422B403B}"/>
    <cellStyle name="合計 5 9 3" xfId="3667" xr:uid="{7CBE44C2-AAC7-4D7C-83C1-BE11C46AF489}"/>
    <cellStyle name="合計 6" xfId="534" xr:uid="{C7A79DEB-7768-458A-A22C-F6DE85B3D37C}"/>
    <cellStyle name="合計 6 10" xfId="1287" xr:uid="{07CE99BC-BC67-485F-98F2-34696D5256A4}"/>
    <cellStyle name="合計 6 10 2" xfId="2291" xr:uid="{DA9D4793-07B7-4551-A1F2-D27D63771B8E}"/>
    <cellStyle name="合計 6 10 3" xfId="3785" xr:uid="{F8EDD9DE-723B-4625-86DD-1B6C933AE159}"/>
    <cellStyle name="合計 6 11" xfId="2380" xr:uid="{7AECE147-DE66-475A-99A8-C8F7DD8EB74A}"/>
    <cellStyle name="合計 6 11 2" xfId="3874" xr:uid="{36B5A3E0-4568-44E3-81FA-D050EE62521C}"/>
    <cellStyle name="合計 6 12" xfId="2469" xr:uid="{16BC874B-CCE9-46D4-A543-EBCF3F0CD6AF}"/>
    <cellStyle name="合計 6 12 2" xfId="3963" xr:uid="{404B5EC0-5C48-4E72-9317-5F34B9A0F190}"/>
    <cellStyle name="合計 6 13" xfId="2565" xr:uid="{8B4A3DC8-67FA-4434-A1D8-E588A1781246}"/>
    <cellStyle name="合計 6 13 2" xfId="4059" xr:uid="{209FD061-7C05-463E-B827-F8078476B5C1}"/>
    <cellStyle name="合計 6 14" xfId="2735" xr:uid="{BEDB3756-995F-478C-9C83-110B9D28FC6F}"/>
    <cellStyle name="合計 6 14 2" xfId="4210" xr:uid="{DDCE51E8-706B-46A7-B1C3-603D61C13AA7}"/>
    <cellStyle name="合計 6 15" xfId="2828" xr:uid="{6E9176BF-5D95-48D4-91F2-C2C1334A7AA9}"/>
    <cellStyle name="合計 6 15 2" xfId="4303" xr:uid="{7E0B8998-97F4-4FE3-A524-932DFB339EE7}"/>
    <cellStyle name="合計 6 16" xfId="1404" xr:uid="{12F09E52-17E4-4708-997B-23D7A9EDF488}"/>
    <cellStyle name="合計 6 17" xfId="2928" xr:uid="{D199A2C8-02B9-4008-A248-66ACF39A37C5}"/>
    <cellStyle name="合計 6 2" xfId="646" xr:uid="{7996855F-05DB-495E-80C4-E6248221C2F0}"/>
    <cellStyle name="合計 6 2 2" xfId="1546" xr:uid="{4022AC45-1324-4214-9928-F7CD47942C3A}"/>
    <cellStyle name="合計 6 2 3" xfId="3058" xr:uid="{3A50FF2A-BBF6-4259-B2C3-11CB459C4835}"/>
    <cellStyle name="合計 6 3" xfId="736" xr:uid="{25235A71-0D3C-4732-8D22-2D129FBB26D4}"/>
    <cellStyle name="合計 6 3 2" xfId="1637" xr:uid="{61F721A4-215F-41E4-A7BF-65F07FF08CA0}"/>
    <cellStyle name="合計 6 3 3" xfId="3143" xr:uid="{75B64FB6-B5D9-4DD5-8F84-4A01E07352B4}"/>
    <cellStyle name="合計 6 4" xfId="815" xr:uid="{DC48B305-3A05-4C6F-ACB4-0DF579D8C7FB}"/>
    <cellStyle name="合計 6 4 2" xfId="1737" xr:uid="{07930BA7-7DCE-4F9D-94E6-030B2FF4274E}"/>
    <cellStyle name="合計 6 4 3" xfId="3243" xr:uid="{8EAFE266-7C7A-4BB3-824F-C1BE90449638}"/>
    <cellStyle name="合計 6 5" xfId="904" xr:uid="{4AD714B4-1015-48D6-8198-C8758AD91332}"/>
    <cellStyle name="合計 6 5 2" xfId="1827" xr:uid="{1DACF1B4-8F0F-4666-9D7B-2AEBA41B265A}"/>
    <cellStyle name="合計 6 5 3" xfId="3333" xr:uid="{06670642-00D5-4D6E-9C9C-8FE610FFD3C9}"/>
    <cellStyle name="合計 6 6" xfId="987" xr:uid="{92D45648-8D54-4D3D-9E04-6C94FE718E2D}"/>
    <cellStyle name="合計 6 6 2" xfId="1917" xr:uid="{3F559322-F0CF-4FD4-A728-81E26DF76C66}"/>
    <cellStyle name="合計 6 6 3" xfId="3423" xr:uid="{5011D469-916D-4885-89EC-A59623B5BA9E}"/>
    <cellStyle name="合計 6 7" xfId="1037" xr:uid="{2544885E-1EAD-4C82-8EFC-062B793955D0}"/>
    <cellStyle name="合計 6 7 2" xfId="2000" xr:uid="{B8915194-3078-4538-9D05-0DCFE5748FDF}"/>
    <cellStyle name="合計 6 7 3" xfId="3506" xr:uid="{5B2D3C7B-1A79-492D-B9B8-02030B03AEA6}"/>
    <cellStyle name="合計 6 8" xfId="1111" xr:uid="{F727E91D-ECA4-4714-B1EE-2F3FA949EC84}"/>
    <cellStyle name="合計 6 8 2" xfId="2073" xr:uid="{047C5F4C-BF46-4D3E-BA8F-AC2D7EF2C897}"/>
    <cellStyle name="合計 6 8 3" xfId="3579" xr:uid="{EDE64AEB-A6DC-4DBC-98D0-AB9D77303A35}"/>
    <cellStyle name="合計 6 9" xfId="1199" xr:uid="{77DB9035-5CCB-4382-8F8A-4741191D795D}"/>
    <cellStyle name="合計 6 9 2" xfId="2189" xr:uid="{5CEC7F71-BD1E-4605-8A1F-B7B86D1F23F4}"/>
    <cellStyle name="合計 6 9 3" xfId="3689" xr:uid="{3EE6EAFA-8A8C-407C-BB2D-A3F81A82D014}"/>
    <cellStyle name="合計 7" xfId="531" xr:uid="{FFCC51CC-920B-49C0-A64F-B5E427E7156A}"/>
    <cellStyle name="合計 7 10" xfId="1284" xr:uid="{E672B4BE-C772-469D-91CA-4BF18CE9FB08}"/>
    <cellStyle name="合計 7 10 2" xfId="2377" xr:uid="{5567E007-BED2-4E43-B6E9-88199900B0E8}"/>
    <cellStyle name="合計 7 10 3" xfId="3871" xr:uid="{A4F08388-967D-47ED-84F5-49FE5E25F2B4}"/>
    <cellStyle name="合計 7 11" xfId="2466" xr:uid="{C361CB34-8608-4957-A362-DCCF0ADCC0DF}"/>
    <cellStyle name="合計 7 11 2" xfId="3960" xr:uid="{52E62A8D-7350-4276-8ACE-95622CF45C5B}"/>
    <cellStyle name="合計 7 12" xfId="2562" xr:uid="{210A4E4C-ED58-452E-82E1-37FAB21FB4DA}"/>
    <cellStyle name="合計 7 12 2" xfId="4056" xr:uid="{F5A168B0-F73E-456F-A078-846FFAD7DAB0}"/>
    <cellStyle name="合計 7 13" xfId="2732" xr:uid="{37BD4C00-BE15-4D37-80D5-95DB84300E50}"/>
    <cellStyle name="合計 7 13 2" xfId="4207" xr:uid="{31697A62-A737-4842-BEFF-72F76DAB19EE}"/>
    <cellStyle name="合計 7 14" xfId="2825" xr:uid="{40A8D0C0-571A-4C14-A417-3F3560239C6B}"/>
    <cellStyle name="合計 7 14 2" xfId="4300" xr:uid="{5EF14443-8255-4DD4-96F0-323BA0CE5C3D}"/>
    <cellStyle name="合計 7 15" xfId="1401" xr:uid="{F73C96CE-8E4D-4608-A81C-4C84748557EB}"/>
    <cellStyle name="合計 7 16" xfId="2925" xr:uid="{4E0CA398-D055-4E64-BC3F-EBDE07406B36}"/>
    <cellStyle name="合計 7 2" xfId="643" xr:uid="{4B8479E0-DFD8-4DAE-BBA1-F7D26B17FB68}"/>
    <cellStyle name="合計 7 2 2" xfId="1634" xr:uid="{4D880085-4FC7-42FA-99F5-34EEFFA55CF7}"/>
    <cellStyle name="合計 7 2 3" xfId="3140" xr:uid="{DA9BA3AC-FDC1-4B21-9982-FA09C7BAB2FD}"/>
    <cellStyle name="合計 7 3" xfId="734" xr:uid="{510F7E3F-BB91-4A3B-852A-3B3F697EDE53}"/>
    <cellStyle name="合計 7 3 2" xfId="1734" xr:uid="{6636196F-82AF-4311-9022-572B15B94CD6}"/>
    <cellStyle name="合計 7 3 3" xfId="3240" xr:uid="{B234F496-2082-443F-93C9-487AC47FE642}"/>
    <cellStyle name="合計 7 4" xfId="812" xr:uid="{EF978AD2-2C96-4FF3-8AD6-A9D15A5E45EF}"/>
    <cellStyle name="合計 7 4 2" xfId="1824" xr:uid="{7F1B21E4-FE31-403B-B8CA-1C02C737692A}"/>
    <cellStyle name="合計 7 4 3" xfId="3330" xr:uid="{8AD4B35E-A8F2-4C70-8F7C-636615BCF3DC}"/>
    <cellStyle name="合計 7 5" xfId="901" xr:uid="{A0EAF989-B15B-4BC3-8B62-18464DAC8D3E}"/>
    <cellStyle name="合計 7 5 2" xfId="1914" xr:uid="{DC87DF84-BF1C-4918-AFCA-317C3E5A2E9D}"/>
    <cellStyle name="合計 7 5 3" xfId="3420" xr:uid="{FD89FC42-8CBF-46BC-987F-01B53BA4CC2F}"/>
    <cellStyle name="合計 7 6" xfId="985" xr:uid="{74338EA4-A027-4A01-8FF1-91DE1F8F0D17}"/>
    <cellStyle name="合計 7 6 2" xfId="1998" xr:uid="{8072DF80-CA6D-476D-A1B3-FC17DCBF16BB}"/>
    <cellStyle name="合計 7 6 3" xfId="3504" xr:uid="{ED27A3AA-BD12-425A-A748-82615E0DB72D}"/>
    <cellStyle name="合計 7 7" xfId="1035" xr:uid="{8B0F9CC6-1919-46E7-9765-41DE3B6B1410}"/>
    <cellStyle name="合計 7 7 2" xfId="2070" xr:uid="{EC4C2945-ECD5-44E8-B315-922E7BB69768}"/>
    <cellStyle name="合計 7 7 3" xfId="3576" xr:uid="{BBACB978-B0E3-4ECC-A4D6-B623A9E58B3A}"/>
    <cellStyle name="合計 7 8" xfId="1108" xr:uid="{37B4770F-0345-4EA4-B025-2928FA96C141}"/>
    <cellStyle name="合計 7 8 2" xfId="2186" xr:uid="{9C9E5284-F11A-4607-8372-3F18D0AB6334}"/>
    <cellStyle name="合計 7 8 3" xfId="3686" xr:uid="{B4AD5670-4D4B-4DA0-93F5-E0A44791EC40}"/>
    <cellStyle name="合計 7 9" xfId="1196" xr:uid="{E37A6095-B610-4C3D-9FEC-2876C3A786EF}"/>
    <cellStyle name="合計 7 9 2" xfId="2288" xr:uid="{E5DB4DBA-7619-4E11-83CF-1F8CBF9A25AC}"/>
    <cellStyle name="合計 7 9 3" xfId="3782" xr:uid="{25DE4AE1-79B4-481C-9F3D-1E14C5B3E085}"/>
    <cellStyle name="合計 8" xfId="497" xr:uid="{1460F50A-F6B6-49FB-8E4B-1633C29CFEB2}"/>
    <cellStyle name="合計 8 10" xfId="1250" xr:uid="{933A38C5-2784-42F4-ACA6-8ED50999C97E}"/>
    <cellStyle name="合計 8 10 2" xfId="2254" xr:uid="{B4C30F84-88E2-4C9C-8B96-D4B2ED030480}"/>
    <cellStyle name="合計 8 10 3" xfId="3748" xr:uid="{04EC3772-4816-44BC-A85E-6BF79C5CD39B}"/>
    <cellStyle name="合計 8 11" xfId="2343" xr:uid="{D2C52CFE-42B8-41EC-A021-0FAA393331C2}"/>
    <cellStyle name="合計 8 11 2" xfId="3837" xr:uid="{CE542B7F-C1FC-41F6-BAF3-14DC78752B99}"/>
    <cellStyle name="合計 8 12" xfId="2432" xr:uid="{C27AA409-4CD2-4214-8592-1D92BA6E1D71}"/>
    <cellStyle name="合計 8 12 2" xfId="3926" xr:uid="{2E1DCAE2-1FEF-4449-A64C-A76D43C5AFB2}"/>
    <cellStyle name="合計 8 13" xfId="2528" xr:uid="{CE3DCD78-119C-4C70-81AC-026F98ADE836}"/>
    <cellStyle name="合計 8 13 2" xfId="4022" xr:uid="{0AF00EAA-C201-43CE-AA24-A2E523C5DE89}"/>
    <cellStyle name="合計 8 14" xfId="2678" xr:uid="{85FFEE88-FB4B-4559-8A7E-AC619E15B6FA}"/>
    <cellStyle name="合計 8 14 2" xfId="4166" xr:uid="{7734B0A7-4959-4B9B-9610-5E8187BF1950}"/>
    <cellStyle name="合計 8 15" xfId="2618" xr:uid="{7572D3A1-D17D-41A7-9890-3C5AFDB518C4}"/>
    <cellStyle name="合計 8 15 2" xfId="4112" xr:uid="{6C7AA8EB-6ED9-4049-88EF-6D350FB4570F}"/>
    <cellStyle name="合計 8 16" xfId="2791" xr:uid="{2D870792-740B-48BF-8C78-A1A766727604}"/>
    <cellStyle name="合計 8 16 2" xfId="4266" xr:uid="{7A319D6D-8EB6-4C3A-90C3-B263686E83FB}"/>
    <cellStyle name="合計 8 17" xfId="1367" xr:uid="{711418C4-33CC-4EAA-B4D9-95E5CEBF1771}"/>
    <cellStyle name="合計 8 18" xfId="2891" xr:uid="{9DDEA0AF-8E38-4CC5-9EA6-71227907B379}"/>
    <cellStyle name="合計 8 2" xfId="609" xr:uid="{05DCF873-B219-45DA-ACE8-897A4DE25C1B}"/>
    <cellStyle name="合計 8 2 2" xfId="1510" xr:uid="{BDCE94D4-8E6D-4D2F-BB84-6F5E777C9F1A}"/>
    <cellStyle name="合計 8 2 3" xfId="3022" xr:uid="{71D38358-6A14-45AC-8CC6-AA2D1F79C060}"/>
    <cellStyle name="合計 8 3" xfId="701" xr:uid="{B845E486-20E7-4A60-AD30-E3333F350167}"/>
    <cellStyle name="合計 8 3 2" xfId="1600" xr:uid="{2B6D38C2-BA09-4ACF-A49E-0BE9D255B2A2}"/>
    <cellStyle name="合計 8 3 3" xfId="3106" xr:uid="{2A13E788-47D4-4283-9913-6EBBAFAB8097}"/>
    <cellStyle name="合計 8 4" xfId="778" xr:uid="{1511748C-0289-442A-886C-F52906A6AB9B}"/>
    <cellStyle name="合計 8 4 2" xfId="1700" xr:uid="{547D6218-D464-4B01-9369-8394AADE54D7}"/>
    <cellStyle name="合計 8 4 3" xfId="3206" xr:uid="{D8EAF584-D888-4398-A365-A41F2876EBA8}"/>
    <cellStyle name="合計 8 5" xfId="867" xr:uid="{83F76193-28DB-453F-AC8F-11779DBC9703}"/>
    <cellStyle name="合計 8 5 2" xfId="1790" xr:uid="{1859583B-116C-4334-805E-C4CEC1373C98}"/>
    <cellStyle name="合計 8 5 3" xfId="3296" xr:uid="{2AD6C01A-6075-4A0A-97E5-9BF4818CABED}"/>
    <cellStyle name="合計 8 6" xfId="958" xr:uid="{51C5EA4C-31A7-48FC-8963-7C6BFF87F8D6}"/>
    <cellStyle name="合計 8 6 2" xfId="1880" xr:uid="{BD76A634-149B-43FC-9330-DA406D85B2A4}"/>
    <cellStyle name="合計 8 6 3" xfId="3386" xr:uid="{CA9AF4CC-E222-4F8C-B4F2-7423E8545D31}"/>
    <cellStyle name="合計 8 7" xfId="763" xr:uid="{86A290A1-7CFA-4D00-B601-6F982D933F17}"/>
    <cellStyle name="合計 8 7 2" xfId="1968" xr:uid="{F9F9B7D3-7CBA-4807-9E27-76DC726A2D08}"/>
    <cellStyle name="合計 8 7 3" xfId="3474" xr:uid="{27B0B948-AFCE-46C2-B559-82621856D9C6}"/>
    <cellStyle name="合計 8 8" xfId="1074" xr:uid="{2926B838-418E-4AAE-BA58-42591B5D73F6}"/>
    <cellStyle name="合計 8 8 2" xfId="2036" xr:uid="{82C9734F-43F3-4E1F-B0A4-8B95EA3D8611}"/>
    <cellStyle name="合計 8 8 3" xfId="3542" xr:uid="{6B4EE76D-C844-4B76-86E1-37CA9C85B5DE}"/>
    <cellStyle name="合計 8 9" xfId="1162" xr:uid="{D0D8D53B-3FBD-4420-B89C-464C1DD697CC}"/>
    <cellStyle name="合計 8 9 2" xfId="2152" xr:uid="{73A49017-ED2D-4C8A-BA47-A0947E19EE84}"/>
    <cellStyle name="合計 8 9 3" xfId="3652" xr:uid="{78C18E20-29FC-4429-8514-E09C5C621BD5}"/>
    <cellStyle name="合計 9" xfId="562" xr:uid="{A884855C-CD3D-40C7-B526-DFDFB9DBDCE8}"/>
    <cellStyle name="合計 9 10" xfId="1309" xr:uid="{60AA0081-923E-4C73-9F7E-BA7649763BDC}"/>
    <cellStyle name="合計 9 10 2" xfId="2313" xr:uid="{4373CEAD-5A48-4C44-BCB5-220954166848}"/>
    <cellStyle name="合計 9 10 3" xfId="3807" xr:uid="{372B8DE6-37D5-44DA-A739-0BB61A6B772F}"/>
    <cellStyle name="合計 9 11" xfId="2402" xr:uid="{238F9189-7DE5-443B-BFB4-12B554322B65}"/>
    <cellStyle name="合計 9 11 2" xfId="3896" xr:uid="{15449074-95AB-4B31-88C6-164F4D31FF08}"/>
    <cellStyle name="合計 9 12" xfId="2491" xr:uid="{72795D1A-11B2-4B1F-A1D2-7EFFD3B0467D}"/>
    <cellStyle name="合計 9 12 2" xfId="3985" xr:uid="{C5051A11-9DF7-4FB4-B05D-B0BCA57AEF53}"/>
    <cellStyle name="合計 9 13" xfId="2587" xr:uid="{A1CCAC08-E8AF-4C55-ACC2-E107343D7B03}"/>
    <cellStyle name="合計 9 13 2" xfId="4081" xr:uid="{6EF5CC37-9025-49B9-9887-1F9B5D7B34C2}"/>
    <cellStyle name="合計 9 14" xfId="2706" xr:uid="{0CAC7CB9-A053-4DA1-9133-AA15446A08AD}"/>
    <cellStyle name="合計 9 14 2" xfId="4188" xr:uid="{93C144BF-02A8-4D9D-B51B-75572CA9F458}"/>
    <cellStyle name="合計 9 15" xfId="2757" xr:uid="{33E8E1A4-E8D4-48FC-917E-908F423813DF}"/>
    <cellStyle name="合計 9 15 2" xfId="4232" xr:uid="{0472D90B-266F-47F3-97FD-456C8525CB88}"/>
    <cellStyle name="合計 9 16" xfId="2850" xr:uid="{B32479CA-2262-41F5-A48B-6DE87F154BD5}"/>
    <cellStyle name="合計 9 16 2" xfId="4325" xr:uid="{B5D53E3A-E3DB-41D5-BF13-4E8772E6A2B7}"/>
    <cellStyle name="合計 9 17" xfId="1432" xr:uid="{9AE1A2F2-9950-4100-B836-2986D286A65C}"/>
    <cellStyle name="合計 9 18" xfId="2950" xr:uid="{BDB04E86-33D6-4B59-A25C-719FE826969D}"/>
    <cellStyle name="合計 9 2" xfId="670" xr:uid="{6FE25229-91D4-4BFE-BCB0-DE3897FB89C9}"/>
    <cellStyle name="合計 9 2 2" xfId="1571" xr:uid="{B39DEA20-4AE8-492C-A36A-07F7B2289227}"/>
    <cellStyle name="合計 9 2 3" xfId="3077" xr:uid="{84D1365D-F87F-45C5-B81D-C6B05D4DFD3C}"/>
    <cellStyle name="合計 9 3" xfId="758" xr:uid="{808307DE-BEFD-49A5-A682-B760D7832D27}"/>
    <cellStyle name="合計 9 3 2" xfId="1661" xr:uid="{B8F84ACE-3168-4E50-9544-91A69403FE60}"/>
    <cellStyle name="合計 9 3 3" xfId="3167" xr:uid="{766E7D95-4CDB-4141-9CBD-70D37001437F}"/>
    <cellStyle name="合計 9 4" xfId="838" xr:uid="{0964F396-1E7F-4E0C-8D20-FF8BC2E8410C}"/>
    <cellStyle name="合計 9 4 2" xfId="1761" xr:uid="{702829E6-EEA3-49A2-ABD2-2680943925C5}"/>
    <cellStyle name="合計 9 4 3" xfId="3267" xr:uid="{CD0BCC47-3770-48D0-870C-F9AB6050EA11}"/>
    <cellStyle name="合計 9 5" xfId="930" xr:uid="{0D525139-4DA1-4F8A-B870-EC92AFE1E962}"/>
    <cellStyle name="合計 9 5 2" xfId="1851" xr:uid="{8CE00CF9-0B04-4983-A63C-13DDFE0A4732}"/>
    <cellStyle name="合計 9 5 3" xfId="3357" xr:uid="{408F506D-DC64-48C0-86C4-0FB3A787C209}"/>
    <cellStyle name="合計 9 6" xfId="1004" xr:uid="{9E72AA46-201A-465A-96D2-B81DD06553C0}"/>
    <cellStyle name="合計 9 6 2" xfId="1939" xr:uid="{FC4615F0-FE9C-45D6-B1EE-6B130592F353}"/>
    <cellStyle name="合計 9 6 3" xfId="3445" xr:uid="{968A2500-0122-42D6-AC06-C22E26682798}"/>
    <cellStyle name="合計 9 7" xfId="1056" xr:uid="{4F9BE37C-9E2F-4B6A-8A7D-B8F68C74AA03}"/>
    <cellStyle name="合計 9 7 2" xfId="2018" xr:uid="{3AC0EB15-17B2-4C11-AF73-DA2226F3FDA6}"/>
    <cellStyle name="合計 9 7 3" xfId="3524" xr:uid="{B07A5876-A283-4CF3-85FE-A6FA1F0BC3A1}"/>
    <cellStyle name="合計 9 8" xfId="1133" xr:uid="{D40C4653-F11B-4BE9-8EE4-B431FA575880}"/>
    <cellStyle name="合計 9 8 2" xfId="2095" xr:uid="{C20EB5E8-E331-4CBF-8C9A-CA97521E8FDB}"/>
    <cellStyle name="合計 9 8 3" xfId="3601" xr:uid="{0B0431B3-FE21-428D-B3F2-6FF21A3A251E}"/>
    <cellStyle name="合計 9 9" xfId="1221" xr:uid="{CC2A97EE-1128-47C0-B9C9-EDB645B5D8B3}"/>
    <cellStyle name="合計 9 9 2" xfId="2217" xr:uid="{7327E163-829A-4488-8656-AF3E94B1E023}"/>
    <cellStyle name="合計 9 9 3" xfId="3711" xr:uid="{31AC402D-968F-46B5-88B9-1A30B04A0847}"/>
    <cellStyle name="好" xfId="231" builtinId="26" customBuiltin="1"/>
    <cellStyle name="好 2" xfId="232" xr:uid="{00000000-0005-0000-0000-0000E8000000}"/>
    <cellStyle name="百分比" xfId="233" builtinId="5"/>
    <cellStyle name="百分比 2" xfId="234" xr:uid="{00000000-0005-0000-0000-0000EA000000}"/>
    <cellStyle name="百分比 2 2" xfId="1327" xr:uid="{BE734E1A-CC99-4E9C-906F-69B690134613}"/>
    <cellStyle name="百分比 2 2 2" xfId="4630" xr:uid="{6EA5CF83-8532-40A5-85D1-7FD279408500}"/>
    <cellStyle name="百分比 3" xfId="235" xr:uid="{00000000-0005-0000-0000-0000EB000000}"/>
    <cellStyle name="百分比 4" xfId="471" xr:uid="{22F67905-A3D1-4E35-B322-EEB96C3DE6E5}"/>
    <cellStyle name="百分比 4 2" xfId="544" xr:uid="{3069B4A2-FE87-4567-A264-6D289D7C19CF}"/>
    <cellStyle name="百分比 4 2 2" xfId="1555" xr:uid="{ADC9DA30-F85A-49EB-A700-2F90A61E79BA}"/>
    <cellStyle name="百分比 4 2 2 2" xfId="4660" xr:uid="{42DB2BAF-42A0-4264-A401-C4C315DE4CC3}"/>
    <cellStyle name="百分比 4 2 3" xfId="2199" xr:uid="{377B5F92-918B-4DF4-A5EB-6F9CDA926CE1}"/>
    <cellStyle name="百分比 4 2 3 2" xfId="4672" xr:uid="{3A86D25A-6A39-4595-ACAE-1517EA552D51}"/>
    <cellStyle name="百分比 4 2 4" xfId="2699" xr:uid="{B91AE760-5BD2-4998-9431-B20339537E4A}"/>
    <cellStyle name="百分比 4 2 4 2" xfId="4684" xr:uid="{092B988A-94F1-4592-A897-C1246D13E5F5}"/>
    <cellStyle name="百分比 4 2 5" xfId="1414" xr:uid="{5B8CAA2C-8E6E-48A7-A175-DD6273C80E10}"/>
    <cellStyle name="百分比 4 2 5 2" xfId="4648" xr:uid="{C07C504C-F17A-4025-8D43-E59514B5AA6E}"/>
    <cellStyle name="百分比 4 2 6" xfId="4624" xr:uid="{205E7E67-1D39-46CF-9CD2-AED8BBA5E992}"/>
    <cellStyle name="百分比 4 3" xfId="1334" xr:uid="{5352F08A-844F-49C7-9602-1CDF0F009B8E}"/>
    <cellStyle name="百分比 4 3 2" xfId="1484" xr:uid="{1416712A-4542-4304-8A21-3826D69FC632}"/>
    <cellStyle name="百分比 4 3 2 2" xfId="4654" xr:uid="{A4E19CEA-FD30-421E-9EB8-D4930E32D129}"/>
    <cellStyle name="百分比 4 4" xfId="2126" xr:uid="{F13DF69F-0109-4AC8-8953-73F2EF08470D}"/>
    <cellStyle name="百分比 4 4 2" xfId="4666" xr:uid="{FB74780B-5680-4058-97FC-53A691B82025}"/>
    <cellStyle name="百分比 4 5" xfId="2663" xr:uid="{CD72788F-D876-4E49-987C-2E963FD016AB}"/>
    <cellStyle name="百分比 4 5 2" xfId="4678" xr:uid="{F93B0A24-EB6F-4F48-AAC6-0B55F58C63D3}"/>
    <cellStyle name="百分比 4 6" xfId="1341" xr:uid="{FE48552E-D5F0-4384-99BB-28E8C2194410}"/>
    <cellStyle name="百分比 4 6 2" xfId="4642" xr:uid="{71E17D68-DB9E-4B26-A660-04603F57D82F}"/>
    <cellStyle name="百分比 4 7" xfId="4618" xr:uid="{82737858-1106-46CC-9853-86C1C5D31D64}"/>
    <cellStyle name="百分比 5" xfId="474" xr:uid="{7303C6C8-37C3-446A-A6AF-6DB7D3839CBC}"/>
    <cellStyle name="百分比 5 2" xfId="547" xr:uid="{E9A8A13D-B44A-4F4D-A277-BF8000F41081}"/>
    <cellStyle name="百分比 5 2 2" xfId="1558" xr:uid="{16AD3D21-91DC-4080-B090-DC445AE94040}"/>
    <cellStyle name="百分比 5 2 2 2" xfId="4663" xr:uid="{A1852D8F-E8F5-4D55-8AAC-D264DF513896}"/>
    <cellStyle name="百分比 5 2 3" xfId="2202" xr:uid="{8A58873D-F0B8-49DF-9D62-D2A66E22944E}"/>
    <cellStyle name="百分比 5 2 3 2" xfId="4675" xr:uid="{9BC733AA-F6C9-4A7A-A0F6-8FCEB65992DD}"/>
    <cellStyle name="百分比 5 2 4" xfId="2702" xr:uid="{D788BE52-6086-4135-AF4F-8ED15351D258}"/>
    <cellStyle name="百分比 5 2 4 2" xfId="4687" xr:uid="{A5FAF918-BD3D-43E7-B839-517425B01CD0}"/>
    <cellStyle name="百分比 5 2 5" xfId="1417" xr:uid="{0B0C2C97-52D9-42B8-B8D6-6BC0AE8CF88D}"/>
    <cellStyle name="百分比 5 2 5 2" xfId="4651" xr:uid="{A7B23DFD-68B7-4300-8A35-024BF41544EB}"/>
    <cellStyle name="百分比 5 2 6" xfId="4627" xr:uid="{D01B1064-0A47-418D-990A-78CCF2D93AE0}"/>
    <cellStyle name="百分比 5 3" xfId="1333" xr:uid="{AF55C25F-A50E-4E9A-9E9C-D55A8C768F34}"/>
    <cellStyle name="百分比 5 3 2" xfId="1488" xr:uid="{D0AF35F4-4477-427D-BCBE-0684FD0458D8}"/>
    <cellStyle name="百分比 5 3 2 2" xfId="4657" xr:uid="{349FBC5C-727C-4053-96C4-C8C19AD6F262}"/>
    <cellStyle name="百分比 5 3 3" xfId="4636" xr:uid="{C3F5C8B2-C938-45A9-B4B7-34622035045A}"/>
    <cellStyle name="百分比 5 4" xfId="2129" xr:uid="{6CD524E0-8DD2-4362-BA4F-8655C7377AEA}"/>
    <cellStyle name="百分比 5 4 2" xfId="4669" xr:uid="{90CAE9BB-2AF8-442E-89C8-6984DCC74A99}"/>
    <cellStyle name="百分比 5 5" xfId="2666" xr:uid="{2ED02A3C-7E67-4A7D-B083-6EF1EE77196F}"/>
    <cellStyle name="百分比 5 5 2" xfId="4681" xr:uid="{E31E5EEE-D833-45F9-B35D-9FBE3039DF53}"/>
    <cellStyle name="百分比 5 6" xfId="1344" xr:uid="{DC992050-315D-4F15-AEF8-0B2C03D3714C}"/>
    <cellStyle name="百分比 5 6 2" xfId="4645" xr:uid="{F68054FA-BC63-49FD-B16F-1441BC9A9743}"/>
    <cellStyle name="百分比 5 7" xfId="4621" xr:uid="{398357E1-E6FC-43EE-96D3-6C999742C6B9}"/>
    <cellStyle name="百分比 6" xfId="1338" xr:uid="{21BAF99B-1D74-492E-B3E1-39745465CB4E}"/>
    <cellStyle name="表首" xfId="236" xr:uid="{00000000-0005-0000-0000-0000EC000000}"/>
    <cellStyle name="計算方式" xfId="237" builtinId="22" customBuiltin="1"/>
    <cellStyle name="計算方式 10" xfId="476" xr:uid="{62F4B9BD-5E97-4661-9124-073135F6BB6B}"/>
    <cellStyle name="計算方式 10 10" xfId="1046" xr:uid="{49E30604-B550-491A-A797-CF99E552674E}"/>
    <cellStyle name="計算方式 10 10 2" xfId="2233" xr:uid="{A9C01188-1E8E-41D2-A87F-072B25D41467}"/>
    <cellStyle name="計算方式 10 10 3" xfId="3727" xr:uid="{66AFD698-CEDE-41B5-8FC5-FF98ADB89D3B}"/>
    <cellStyle name="計算方式 10 11" xfId="2120" xr:uid="{F1F1ED34-8635-415C-9B92-0A2484824B2C}"/>
    <cellStyle name="計算方式 10 11 2" xfId="3626" xr:uid="{8A2ACDCB-1619-4257-B6DF-CF3F4DD95816}"/>
    <cellStyle name="計算方式 10 12" xfId="2112" xr:uid="{9601DBF1-9EF2-4D02-92B3-DDF5EDBBE68B}"/>
    <cellStyle name="計算方式 10 12 2" xfId="3618" xr:uid="{662708B1-69F6-481C-A9E0-CC1699A7CC25}"/>
    <cellStyle name="計算方式 10 13" xfId="2507" xr:uid="{CBD2A5A7-F698-4E97-AA88-F00EBAE336DD}"/>
    <cellStyle name="計算方式 10 13 2" xfId="4001" xr:uid="{826DEBBB-15A3-4023-BE82-5C6B62722327}"/>
    <cellStyle name="計算方式 10 14" xfId="2667" xr:uid="{6C6A3047-A7DE-4B24-9D4E-469483149D1B}"/>
    <cellStyle name="計算方式 10 14 2" xfId="4155" xr:uid="{97F59CB6-3B1B-4E87-8D70-177B7FC58BD0}"/>
    <cellStyle name="計算方式 10 15" xfId="2704" xr:uid="{418653CF-9414-495E-ACD2-BCE4DBDDF3D6}"/>
    <cellStyle name="計算方式 10 15 2" xfId="4186" xr:uid="{763D57E9-7F20-46EC-AC59-90B991028AF8}"/>
    <cellStyle name="計算方式 10 16" xfId="2660" xr:uid="{6BE87180-724B-4F2A-BF58-9EF8C38C12D0}"/>
    <cellStyle name="計算方式 10 16 2" xfId="4154" xr:uid="{9057D24D-B8E6-4F38-B15C-1291EC733E62}"/>
    <cellStyle name="計算方式 10 17" xfId="1346" xr:uid="{F4A523BB-CE42-4F2D-BE06-3098E4B4436E}"/>
    <cellStyle name="計算方式 10 18" xfId="2870" xr:uid="{BC3288B1-EE4F-44F7-B102-F5D5561AF130}"/>
    <cellStyle name="計算方式 10 2" xfId="588" xr:uid="{C7931CBC-5EE9-4247-9A52-36D55A7E53F2}"/>
    <cellStyle name="計算方式 10 2 2" xfId="1490" xr:uid="{EA409F9D-C775-4FF0-BB9D-D5141362D3CA}"/>
    <cellStyle name="計算方式 10 2 3" xfId="3002" xr:uid="{6D035A68-0582-499B-B1DD-CA6F711EC42D}"/>
    <cellStyle name="計算方式 10 3" xfId="409" xr:uid="{0F370347-06FB-4193-8C83-5B74BD0D5628}"/>
    <cellStyle name="計算方式 10 3 2" xfId="1451" xr:uid="{E98486C4-231C-425B-A65A-879038422949}"/>
    <cellStyle name="計算方式 10 3 3" xfId="2969" xr:uid="{5F42846B-3B34-476C-A9FA-D09348E45E47}"/>
    <cellStyle name="計算方式 10 4" xfId="428" xr:uid="{F853EDB7-F2F7-45DB-9F38-E8659093E3CB}"/>
    <cellStyle name="計算方式 10 4 2" xfId="1679" xr:uid="{87E3093A-C06B-4A97-B168-060569A40D6B}"/>
    <cellStyle name="計算方式 10 4 3" xfId="3185" xr:uid="{36AC1C63-AE3D-48EF-8D25-0A5F28945CA9}"/>
    <cellStyle name="計算方式 10 5" xfId="403" xr:uid="{AEF6508B-25EB-4ABD-952D-F394C3208801}"/>
    <cellStyle name="計算方式 10 5 2" xfId="1452" xr:uid="{2EBF291A-E6E6-4441-A029-277D5917BCB4}"/>
    <cellStyle name="計算方式 10 5 3" xfId="2970" xr:uid="{E856E27D-A789-4A54-AAA8-2B0E5B65B9DC}"/>
    <cellStyle name="計算方式 10 6" xfId="746" xr:uid="{65F4D3CD-46D5-4202-9C45-CDA53E9D543C}"/>
    <cellStyle name="計算方式 10 6 2" xfId="1646" xr:uid="{BBDB0C32-BB26-4973-BED8-B41A1003F671}"/>
    <cellStyle name="計算方式 10 6 3" xfId="3152" xr:uid="{D2E895DA-CB30-4CC2-B45E-C92107761580}"/>
    <cellStyle name="計算方式 10 7" xfId="445" xr:uid="{B0C63914-AB2A-4C94-94F0-B83DD950988B}"/>
    <cellStyle name="計算方式 10 7 2" xfId="1463" xr:uid="{EC27360E-680C-4051-B774-054C2BF97F6E}"/>
    <cellStyle name="計算方式 10 7 3" xfId="2981" xr:uid="{675F3378-1D40-4359-8589-E88571D1F5E1}"/>
    <cellStyle name="計算方式 10 8" xfId="988" xr:uid="{88FE5E08-14EB-4C1A-947B-9B8B5FF458FB}"/>
    <cellStyle name="計算方式 10 8 2" xfId="1474" xr:uid="{80623B43-6DF6-4199-BEE0-3F60A5A5E3F8}"/>
    <cellStyle name="計算方式 10 8 3" xfId="2992" xr:uid="{2C0AEBEE-00A3-4D2C-85CE-345405862DB9}"/>
    <cellStyle name="計算方式 10 9" xfId="459" xr:uid="{89C70D0D-5503-482F-BF72-7BD04D4E74C1}"/>
    <cellStyle name="計算方式 10 9 2" xfId="2131" xr:uid="{E33C4C1E-84F2-4699-9931-CEFD323343C3}"/>
    <cellStyle name="計算方式 10 9 3" xfId="3631" xr:uid="{AF18D924-8219-48C4-AFEC-E3CA6C432AC6}"/>
    <cellStyle name="計算方式 11" xfId="2629" xr:uid="{EF46E126-5CCC-47A4-AC3D-21FC5578C1D3}"/>
    <cellStyle name="計算方式 11 2" xfId="4123" xr:uid="{3EFBF230-CBBD-4C8B-87CF-2E529F0096FE}"/>
    <cellStyle name="計算方式 2" xfId="238" xr:uid="{00000000-0005-0000-0000-0000EE000000}"/>
    <cellStyle name="計算方式 2 10" xfId="2658" xr:uid="{9606D8AE-972E-40A8-90A7-79E98EAC40BF}"/>
    <cellStyle name="計算方式 2 10 2" xfId="4152" xr:uid="{325DC67E-05B4-4775-A250-DCB084076547}"/>
    <cellStyle name="計算方式 2 2" xfId="530" xr:uid="{35AF8DC5-48CD-450D-B958-191098E53BEB}"/>
    <cellStyle name="計算方式 2 2 10" xfId="2287" xr:uid="{9E4B2BB3-F4F1-42F4-ACFE-07A18E3CF7B8}"/>
    <cellStyle name="計算方式 2 2 10 2" xfId="3781" xr:uid="{513FF8BE-BD1B-48A0-929C-711FA5BC414A}"/>
    <cellStyle name="計算方式 2 2 11" xfId="2376" xr:uid="{E640D30C-12D0-4E06-BE55-8FEF9EF15F8F}"/>
    <cellStyle name="計算方式 2 2 11 2" xfId="3870" xr:uid="{A7EF28DA-592E-4375-8B19-A880DD5197A0}"/>
    <cellStyle name="計算方式 2 2 12" xfId="2465" xr:uid="{DB2F343C-0461-48B6-87D6-D96C7302DBDD}"/>
    <cellStyle name="計算方式 2 2 12 2" xfId="3959" xr:uid="{FAFF789C-BD32-48DE-B419-1DF700577EB6}"/>
    <cellStyle name="計算方式 2 2 13" xfId="2561" xr:uid="{DC397061-60D0-484A-AB7A-F63C7AA56C49}"/>
    <cellStyle name="計算方式 2 2 13 2" xfId="4055" xr:uid="{2E7CC942-1FCE-4C6A-B32A-D794696AB15F}"/>
    <cellStyle name="計算方式 2 2 14" xfId="2731" xr:uid="{B03E346C-1380-404E-B9D4-1FEDEC8D31CD}"/>
    <cellStyle name="計算方式 2 2 14 2" xfId="4206" xr:uid="{0C6D0E52-F878-423C-8922-14043629E27D}"/>
    <cellStyle name="計算方式 2 2 15" xfId="2824" xr:uid="{F14DE775-41C8-4174-93C8-BD5D4F3E31E3}"/>
    <cellStyle name="計算方式 2 2 15 2" xfId="4299" xr:uid="{11D5DA88-479C-49B5-95EE-02DF60816A73}"/>
    <cellStyle name="計算方式 2 2 16" xfId="1400" xr:uid="{1430730D-46A7-451B-B655-099BCCC1F5C8}"/>
    <cellStyle name="計算方式 2 2 17" xfId="2924" xr:uid="{7C38FFFD-6828-4D09-AD74-C66DF5A755E2}"/>
    <cellStyle name="計算方式 2 2 2" xfId="642" xr:uid="{8A271A6E-8B55-4152-9E30-2084EE9793D7}"/>
    <cellStyle name="計算方式 2 2 2 2" xfId="1542" xr:uid="{58D9A414-AF12-4020-AD63-A4990ECEF6E8}"/>
    <cellStyle name="計算方式 2 2 2 3" xfId="3054" xr:uid="{1B6DF3F7-CBEA-4027-8B2A-E36AF0EA140F}"/>
    <cellStyle name="計算方式 2 2 3" xfId="733" xr:uid="{9E4E21C5-1B14-4AE7-BC9D-65463DB738D3}"/>
    <cellStyle name="計算方式 2 2 3 2" xfId="1633" xr:uid="{5274153B-5697-497A-AA6B-A1B2EB57E61C}"/>
    <cellStyle name="計算方式 2 2 3 3" xfId="3139" xr:uid="{8D25EA7F-B391-4F2C-831F-3F6BCFA4439E}"/>
    <cellStyle name="計算方式 2 2 4" xfId="811" xr:uid="{08BE6B66-BFC8-42C1-A548-C879C98D97AE}"/>
    <cellStyle name="計算方式 2 2 4 2" xfId="1733" xr:uid="{E97EDE48-B65A-4E7C-8208-899BA86B7F7C}"/>
    <cellStyle name="計算方式 2 2 4 3" xfId="3239" xr:uid="{45FAFFA0-D97A-40C8-A052-78FACA6E1E0D}"/>
    <cellStyle name="計算方式 2 2 5" xfId="900" xr:uid="{50BBCF09-47CA-47DC-8E44-3EFFBC38763E}"/>
    <cellStyle name="計算方式 2 2 5 2" xfId="1823" xr:uid="{EFDCC2C7-CDDF-4E7B-BF25-A44E5265465D}"/>
    <cellStyle name="計算方式 2 2 5 3" xfId="3329" xr:uid="{6DA1E454-9552-49D2-B611-21E90C6FF3C6}"/>
    <cellStyle name="計算方式 2 2 6" xfId="1034" xr:uid="{C9CA2B8C-5501-4BAA-8FED-882DD1F92D40}"/>
    <cellStyle name="計算方式 2 2 6 2" xfId="1913" xr:uid="{416AD40E-0002-4020-BE26-862CA9B384F6}"/>
    <cellStyle name="計算方式 2 2 6 3" xfId="3419" xr:uid="{689893B1-986F-4D24-8CF3-5811B4B9CA56}"/>
    <cellStyle name="計算方式 2 2 7" xfId="1107" xr:uid="{2F147D3F-6B65-4400-8F07-D56EB8BFE293}"/>
    <cellStyle name="計算方式 2 2 7 2" xfId="1997" xr:uid="{DB9036FC-AEBB-4F76-A38B-C8C5A9F5DBF4}"/>
    <cellStyle name="計算方式 2 2 7 3" xfId="3503" xr:uid="{6E3B2B6F-A606-49C1-B278-C8D1B44EB1EE}"/>
    <cellStyle name="計算方式 2 2 8" xfId="1195" xr:uid="{31646AD8-1C44-474B-9ED3-0F651E4DD080}"/>
    <cellStyle name="計算方式 2 2 8 2" xfId="2069" xr:uid="{5B7BA4E8-582E-4A16-8E81-EB150E1908E6}"/>
    <cellStyle name="計算方式 2 2 8 3" xfId="3575" xr:uid="{905FEBD7-9017-42D7-942D-AA9059C85C3C}"/>
    <cellStyle name="計算方式 2 2 9" xfId="1283" xr:uid="{1FA77CC7-A6FD-49BA-803B-B84F701C2095}"/>
    <cellStyle name="計算方式 2 2 9 2" xfId="2185" xr:uid="{9F0FC76D-6759-4958-B641-DA311A39943C}"/>
    <cellStyle name="計算方式 2 2 9 3" xfId="3685" xr:uid="{FFBD2BEF-595E-41F9-91D0-E7A0443BD5CF}"/>
    <cellStyle name="計算方式 2 3" xfId="535" xr:uid="{4CF6811F-671D-45B6-8C67-04731EE7791A}"/>
    <cellStyle name="計算方式 2 3 10" xfId="2292" xr:uid="{71E47301-5845-4BD9-B0FA-AA282897E864}"/>
    <cellStyle name="計算方式 2 3 10 2" xfId="3786" xr:uid="{5D478501-3039-4597-8EDB-30BA08FA34B9}"/>
    <cellStyle name="計算方式 2 3 11" xfId="2381" xr:uid="{98A5E9E5-5437-432F-BA1F-D7E12C707423}"/>
    <cellStyle name="計算方式 2 3 11 2" xfId="3875" xr:uid="{EC2E1CF9-8081-4B11-AD6E-180E201E9E20}"/>
    <cellStyle name="計算方式 2 3 12" xfId="2470" xr:uid="{336746B0-B7AC-457B-A998-1E691D8C92CE}"/>
    <cellStyle name="計算方式 2 3 12 2" xfId="3964" xr:uid="{D3A31C07-C05C-4FA6-8FFC-D5D47CAD47C0}"/>
    <cellStyle name="計算方式 2 3 13" xfId="2566" xr:uid="{47AD691E-92F1-4910-99C7-E78DC98F1D2B}"/>
    <cellStyle name="計算方式 2 3 13 2" xfId="4060" xr:uid="{60DE51A8-CA83-4D7C-B5C5-B996B475C295}"/>
    <cellStyle name="計算方式 2 3 14" xfId="2736" xr:uid="{9EFFAEDA-5A40-4485-8094-3908A0C2453C}"/>
    <cellStyle name="計算方式 2 3 14 2" xfId="4211" xr:uid="{FC7974B9-E17E-4EA6-8F9A-7E7339CE98E2}"/>
    <cellStyle name="計算方式 2 3 15" xfId="2829" xr:uid="{975609FF-8E6B-47EA-AD91-A70490D1EBFD}"/>
    <cellStyle name="計算方式 2 3 15 2" xfId="4304" xr:uid="{FB4ABA7B-DE17-4B81-8B20-34758CE45CDA}"/>
    <cellStyle name="計算方式 2 3 16" xfId="1405" xr:uid="{B6D2CD58-B979-4595-844E-4D93B289CA5D}"/>
    <cellStyle name="計算方式 2 3 17" xfId="2929" xr:uid="{65395AD6-450D-4FA6-AF0D-BC22076D92A4}"/>
    <cellStyle name="計算方式 2 3 2" xfId="647" xr:uid="{F4E63569-816F-4AA9-8270-5CF36C8FF008}"/>
    <cellStyle name="計算方式 2 3 2 2" xfId="1547" xr:uid="{6188CD78-478B-45C4-B4AE-737A55A5A6AC}"/>
    <cellStyle name="計算方式 2 3 2 3" xfId="3059" xr:uid="{C22A0097-CDEB-4FE4-91A1-6E7117D447B3}"/>
    <cellStyle name="計算方式 2 3 3" xfId="737" xr:uid="{E13BA40F-CE56-4475-AA68-054850466F72}"/>
    <cellStyle name="計算方式 2 3 3 2" xfId="1638" xr:uid="{423996C5-F606-4AE7-B5BD-D24DC0367235}"/>
    <cellStyle name="計算方式 2 3 3 3" xfId="3144" xr:uid="{E8DD8606-D488-4489-8C4C-6E012BFE46A6}"/>
    <cellStyle name="計算方式 2 3 4" xfId="816" xr:uid="{523C2E9A-EA4E-4671-911D-0EDB17C98157}"/>
    <cellStyle name="計算方式 2 3 4 2" xfId="1738" xr:uid="{793AAFF4-6BA9-424C-8BD4-EF61F4487C34}"/>
    <cellStyle name="計算方式 2 3 4 3" xfId="3244" xr:uid="{3C2A1CF4-1A9C-48FB-AE2F-07450F373F3E}"/>
    <cellStyle name="計算方式 2 3 5" xfId="905" xr:uid="{021EB305-6EA1-4AAD-8C5F-AD79103FF55C}"/>
    <cellStyle name="計算方式 2 3 5 2" xfId="1828" xr:uid="{A8CCF05A-DE26-4830-9D0C-D3293D365E15}"/>
    <cellStyle name="計算方式 2 3 5 3" xfId="3334" xr:uid="{1839EA15-9097-4B22-B9AB-773334EFE8BC}"/>
    <cellStyle name="計算方式 2 3 6" xfId="1038" xr:uid="{592FDE4C-A248-4776-B5A2-AEEC45E96294}"/>
    <cellStyle name="計算方式 2 3 6 2" xfId="1918" xr:uid="{1F488529-2EA3-467C-B23F-45892B26A9BA}"/>
    <cellStyle name="計算方式 2 3 6 3" xfId="3424" xr:uid="{88244349-6581-4019-99CF-7669A897B233}"/>
    <cellStyle name="計算方式 2 3 7" xfId="1112" xr:uid="{531356AD-6835-44B1-8A5F-252F4A87BBD0}"/>
    <cellStyle name="計算方式 2 3 7 2" xfId="2001" xr:uid="{935B62D7-C9E7-47E0-B0A0-DA39787F71A8}"/>
    <cellStyle name="計算方式 2 3 7 3" xfId="3507" xr:uid="{D87B455E-A3BD-4BA6-B7DB-D0C8DB7C8466}"/>
    <cellStyle name="計算方式 2 3 8" xfId="1200" xr:uid="{19C8297C-95D4-4172-88F8-049F38E1FCED}"/>
    <cellStyle name="計算方式 2 3 8 2" xfId="2074" xr:uid="{4A4F181A-D2BE-4BB9-AABA-7BC5BAC8324F}"/>
    <cellStyle name="計算方式 2 3 8 3" xfId="3580" xr:uid="{1AC9A909-B395-4365-A5CC-D430C8C7A07B}"/>
    <cellStyle name="計算方式 2 3 9" xfId="1288" xr:uid="{C429F18B-2145-419C-AF53-C4C5BFF64A79}"/>
    <cellStyle name="計算方式 2 3 9 2" xfId="2190" xr:uid="{34FF3F84-5C09-4D46-8C75-A7FA13954F86}"/>
    <cellStyle name="計算方式 2 3 9 3" xfId="3690" xr:uid="{E64FC25B-A0ED-4AF9-874D-1AE322C5C6B1}"/>
    <cellStyle name="計算方式 2 4" xfId="548" xr:uid="{821FA036-8EAE-4137-90B9-1CC2BAC1652B}"/>
    <cellStyle name="計算方式 2 4 10" xfId="2299" xr:uid="{4A12F3AD-DA7B-49F4-8EF5-336BD7E60509}"/>
    <cellStyle name="計算方式 2 4 10 2" xfId="3793" xr:uid="{E6311C3C-EF27-4AC6-A956-CC5101997B23}"/>
    <cellStyle name="計算方式 2 4 11" xfId="2388" xr:uid="{8B5D245B-944F-4B56-9143-A31D5A385D4E}"/>
    <cellStyle name="計算方式 2 4 11 2" xfId="3882" xr:uid="{96F73AC4-9782-480D-8DD9-3A835BFFB659}"/>
    <cellStyle name="計算方式 2 4 12" xfId="2477" xr:uid="{21F05C5D-1DAD-4466-9DDC-5AC9F3B2EEBE}"/>
    <cellStyle name="計算方式 2 4 12 2" xfId="3971" xr:uid="{FFD972FB-B61E-4E7F-87CD-8998B9338046}"/>
    <cellStyle name="計算方式 2 4 13" xfId="2573" xr:uid="{8602E110-38CC-460B-BF36-27402EC24950}"/>
    <cellStyle name="計算方式 2 4 13 2" xfId="4067" xr:uid="{0826BDCF-798D-4FAE-9078-260B762307B7}"/>
    <cellStyle name="計算方式 2 4 14" xfId="2743" xr:uid="{2FA2E7D4-3252-46CA-9568-C8A88FE9F35C}"/>
    <cellStyle name="計算方式 2 4 14 2" xfId="4218" xr:uid="{0EA04C36-86BF-4D15-94C3-0074F33A2004}"/>
    <cellStyle name="計算方式 2 4 15" xfId="2836" xr:uid="{E07945F2-AD92-443B-8A8F-104162FCEBDD}"/>
    <cellStyle name="計算方式 2 4 15 2" xfId="4311" xr:uid="{23EB6F79-AA7B-46EA-B3B7-5BC1D88E1A57}"/>
    <cellStyle name="計算方式 2 4 16" xfId="1418" xr:uid="{E463A02B-60D4-4234-AEB8-D89FDD7EF561}"/>
    <cellStyle name="計算方式 2 4 17" xfId="2936" xr:uid="{2B94C8FB-EADE-4226-907B-864BE838AECA}"/>
    <cellStyle name="計算方式 2 4 2" xfId="656" xr:uid="{29D3D32F-009F-48D6-B3C1-3CD8037E0606}"/>
    <cellStyle name="計算方式 2 4 2 2" xfId="1559" xr:uid="{1CC7564D-C2C2-4C01-918E-FF588139C887}"/>
    <cellStyle name="計算方式 2 4 2 3" xfId="3065" xr:uid="{5F972EF7-D8EF-4582-8C6C-C4FF3D313408}"/>
    <cellStyle name="計算方式 2 4 3" xfId="744" xr:uid="{A4EAE3DD-CB8C-4404-A847-8DAF203AED5C}"/>
    <cellStyle name="計算方式 2 4 3 2" xfId="1647" xr:uid="{332E014B-2517-4F27-82D2-1E5AD9838EA2}"/>
    <cellStyle name="計算方式 2 4 3 3" xfId="3153" xr:uid="{840B8F29-B7E8-47D5-AFE2-FD362292FA2A}"/>
    <cellStyle name="計算方式 2 4 4" xfId="824" xr:uid="{2A3592EB-0902-4B05-ACC5-3448DCF2F21B}"/>
    <cellStyle name="計算方式 2 4 4 2" xfId="1747" xr:uid="{C3AEE8B4-BDB5-48E1-9A78-30A82D973349}"/>
    <cellStyle name="計算方式 2 4 4 3" xfId="3253" xr:uid="{9656D662-0C11-4A98-94E4-096BAA684F19}"/>
    <cellStyle name="計算方式 2 4 5" xfId="916" xr:uid="{463F7E1F-A6FD-4776-BAA8-83607BDCCFF7}"/>
    <cellStyle name="計算方式 2 4 5 2" xfId="1837" xr:uid="{57AF815D-26A3-4BDC-8ED3-A9875D33C057}"/>
    <cellStyle name="計算方式 2 4 5 3" xfId="3343" xr:uid="{A2B315CB-EFB2-4EAA-9854-EA7499FD5A11}"/>
    <cellStyle name="計算方式 2 4 6" xfId="1044" xr:uid="{C9970944-29FA-4A6B-87FE-88D99C559DCA}"/>
    <cellStyle name="計算方式 2 4 6 2" xfId="1925" xr:uid="{CC0CDB9C-A9A7-496D-84C8-919F2967E9D2}"/>
    <cellStyle name="計算方式 2 4 6 3" xfId="3431" xr:uid="{3B289E9F-0567-4B8C-93AE-F6E6BBFC3824}"/>
    <cellStyle name="計算方式 2 4 7" xfId="1119" xr:uid="{89DCAF4D-ADCE-47E3-9CE3-010627E91590}"/>
    <cellStyle name="計算方式 2 4 7 2" xfId="2007" xr:uid="{33824AF0-0D11-4348-80BB-923C7CA7C517}"/>
    <cellStyle name="計算方式 2 4 7 3" xfId="3513" xr:uid="{3AEA8036-18CC-486D-BF9A-B4664854D9BD}"/>
    <cellStyle name="計算方式 2 4 8" xfId="1207" xr:uid="{6BF37BCE-6AFE-4CDC-AD62-B4290F4E4069}"/>
    <cellStyle name="計算方式 2 4 8 2" xfId="2081" xr:uid="{CC96EB04-55D3-495E-B945-8B3B78DD5F1D}"/>
    <cellStyle name="計算方式 2 4 8 3" xfId="3587" xr:uid="{1BC3584C-D340-41D3-8369-571DF8763D59}"/>
    <cellStyle name="計算方式 2 4 9" xfId="1295" xr:uid="{5929E669-93DF-45D6-BEC8-45ADAB51F26C}"/>
    <cellStyle name="計算方式 2 4 9 2" xfId="2203" xr:uid="{CB2281A2-3779-4F54-976B-F65B19830C14}"/>
    <cellStyle name="計算方式 2 4 9 3" xfId="3697" xr:uid="{E213E02B-5581-423C-BEE3-07CD1506A1CA}"/>
    <cellStyle name="計算方式 2 5" xfId="496" xr:uid="{C5D4850C-D761-464E-8C62-588A5674BD1B}"/>
    <cellStyle name="計算方式 2 5 10" xfId="2253" xr:uid="{440F038B-110E-45AC-A0D3-4B121758002A}"/>
    <cellStyle name="計算方式 2 5 10 2" xfId="3747" xr:uid="{720F54D5-DD20-452F-BF92-1BC59BB413E9}"/>
    <cellStyle name="計算方式 2 5 11" xfId="2342" xr:uid="{0FE81BD1-7A01-4833-9E38-7385CF65FE4D}"/>
    <cellStyle name="計算方式 2 5 11 2" xfId="3836" xr:uid="{DE34A07E-E5C6-4FD1-A947-9388B4D6CF63}"/>
    <cellStyle name="計算方式 2 5 12" xfId="2431" xr:uid="{94B075C2-7681-4005-A109-0369469D3636}"/>
    <cellStyle name="計算方式 2 5 12 2" xfId="3925" xr:uid="{98929C45-89D8-4BC1-AE6E-99286DEF38D4}"/>
    <cellStyle name="計算方式 2 5 13" xfId="2527" xr:uid="{5BCEDD49-AACF-493B-8CFD-AD39A51FC1FA}"/>
    <cellStyle name="計算方式 2 5 13 2" xfId="4021" xr:uid="{8F9535F4-3AC3-43B1-8022-0E0493682046}"/>
    <cellStyle name="計算方式 2 5 14" xfId="2644" xr:uid="{801BACCB-CC43-4080-A94C-0620A106A8B1}"/>
    <cellStyle name="計算方式 2 5 14 2" xfId="4138" xr:uid="{D57DFEA5-64DC-4189-9E73-47A06BA30DD7}"/>
    <cellStyle name="計算方式 2 5 15" xfId="2790" xr:uid="{8A30B3E8-659A-42C5-BCA5-619B29E7544B}"/>
    <cellStyle name="計算方式 2 5 15 2" xfId="4265" xr:uid="{55C5F918-1596-4B5C-B573-5D371EF7C4B7}"/>
    <cellStyle name="計算方式 2 5 16" xfId="1366" xr:uid="{16F13E30-4383-42A7-AF2F-ACC703636622}"/>
    <cellStyle name="計算方式 2 5 17" xfId="2890" xr:uid="{1EEDA975-6E58-44A6-85A0-3A1AACC63AAE}"/>
    <cellStyle name="計算方式 2 5 2" xfId="608" xr:uid="{A2AFCEFA-9577-417E-861C-E06F4A4D0033}"/>
    <cellStyle name="計算方式 2 5 2 2" xfId="1509" xr:uid="{F973E8B2-9919-4C5A-956C-4B6DEF9CB41B}"/>
    <cellStyle name="計算方式 2 5 2 3" xfId="3021" xr:uid="{F3A8157F-743C-4BFF-9489-13967399241A}"/>
    <cellStyle name="計算方式 2 5 3" xfId="700" xr:uid="{9EE1D95F-1198-4D69-8545-2F447791370D}"/>
    <cellStyle name="計算方式 2 5 3 2" xfId="1599" xr:uid="{1362C6B2-F6E6-4513-8FA7-A9BC2DD91266}"/>
    <cellStyle name="計算方式 2 5 3 3" xfId="3105" xr:uid="{040E3437-04C0-4588-98CC-B630A65DFB77}"/>
    <cellStyle name="計算方式 2 5 4" xfId="777" xr:uid="{A87C4172-45C5-43D8-986B-4319E8F5886E}"/>
    <cellStyle name="計算方式 2 5 4 2" xfId="1699" xr:uid="{462E9BDD-7288-4893-8984-5A3D31FE7CC4}"/>
    <cellStyle name="計算方式 2 5 4 3" xfId="3205" xr:uid="{8D0A8559-79CF-44FB-852F-6F56BE025B72}"/>
    <cellStyle name="計算方式 2 5 5" xfId="866" xr:uid="{5E82E079-016F-41E3-8A16-C3367D690029}"/>
    <cellStyle name="計算方式 2 5 5 2" xfId="1789" xr:uid="{20A94D16-A0CF-4CC5-9EC2-359ABB00B140}"/>
    <cellStyle name="計算方式 2 5 5 3" xfId="3295" xr:uid="{F316BD19-3691-4F6F-AA23-4E329863C9B6}"/>
    <cellStyle name="計算方式 2 5 6" xfId="684" xr:uid="{E8C50AE9-7778-43C6-91AB-F5C925ABF030}"/>
    <cellStyle name="計算方式 2 5 6 2" xfId="1879" xr:uid="{7D731290-FF54-4514-BAB7-7E94FCD82C3D}"/>
    <cellStyle name="計算方式 2 5 6 3" xfId="3385" xr:uid="{AEEFAA4A-415D-4486-B929-6CD20A19643F}"/>
    <cellStyle name="計算方式 2 5 7" xfId="1073" xr:uid="{38C392B2-2E62-492F-A5A3-2C7EF0D89A6C}"/>
    <cellStyle name="計算方式 2 5 7 2" xfId="1967" xr:uid="{3544B552-BD5D-4862-BC94-FCA0DA01B34A}"/>
    <cellStyle name="計算方式 2 5 7 3" xfId="3473" xr:uid="{BD7D87A3-1DA4-4342-85B4-051B3BAC7C88}"/>
    <cellStyle name="計算方式 2 5 8" xfId="1161" xr:uid="{1AB131A9-C0E2-46BF-9050-B4915BBF3DCF}"/>
    <cellStyle name="計算方式 2 5 8 2" xfId="2035" xr:uid="{910C16DB-8B63-4F27-91EB-B9507D00C264}"/>
    <cellStyle name="計算方式 2 5 8 3" xfId="3541" xr:uid="{439F39B1-2E42-4223-B423-FCA5178058B6}"/>
    <cellStyle name="計算方式 2 5 9" xfId="1249" xr:uid="{4BCCF69F-BBD6-4E2E-BCAF-462545D8A218}"/>
    <cellStyle name="計算方式 2 5 9 2" xfId="2151" xr:uid="{1B73ED85-0E7F-4382-9BF6-008B5BC5C35C}"/>
    <cellStyle name="計算方式 2 5 9 3" xfId="3651" xr:uid="{86FA15A6-3C1E-4DDC-892F-233F08E3BA9A}"/>
    <cellStyle name="計算方式 2 6" xfId="549" xr:uid="{DB4F6B59-4410-445A-973D-05E8F1DAAE1B}"/>
    <cellStyle name="計算方式 2 6 10" xfId="2389" xr:uid="{7630664B-08C9-47AF-AB71-3B0D6F1607D6}"/>
    <cellStyle name="計算方式 2 6 10 2" xfId="3883" xr:uid="{4F59C019-C160-4F4E-AFDD-E894DEC9BE90}"/>
    <cellStyle name="計算方式 2 6 11" xfId="2478" xr:uid="{17C9BFA2-824F-47E2-8DD6-1B0A77EE63A5}"/>
    <cellStyle name="計算方式 2 6 11 2" xfId="3972" xr:uid="{6717448A-9BFB-4071-A7A5-BA99EF191187}"/>
    <cellStyle name="計算方式 2 6 12" xfId="2574" xr:uid="{AB0EE3F9-ED39-4C3F-8DDA-171F21DB0BAD}"/>
    <cellStyle name="計算方式 2 6 12 2" xfId="4068" xr:uid="{96A0812F-8083-4ED0-94C8-DB5D143C5FAF}"/>
    <cellStyle name="計算方式 2 6 13" xfId="2744" xr:uid="{57797D25-40D6-4517-B5CB-A2B984103001}"/>
    <cellStyle name="計算方式 2 6 13 2" xfId="4219" xr:uid="{06B9C4D3-B399-49C4-A139-6A7518C9E2BA}"/>
    <cellStyle name="計算方式 2 6 14" xfId="2837" xr:uid="{29B7A148-29EE-4163-9521-09A18FF85DB6}"/>
    <cellStyle name="計算方式 2 6 14 2" xfId="4312" xr:uid="{7FC268CC-CF52-4DED-A8C6-49E2A66BD717}"/>
    <cellStyle name="計算方式 2 6 15" xfId="1419" xr:uid="{6AFE3AE4-E267-4CA1-A124-8612269A61FC}"/>
    <cellStyle name="計算方式 2 6 16" xfId="2937" xr:uid="{2A784FC4-5342-4F42-B6C1-690E5E1D8A39}"/>
    <cellStyle name="計算方式 2 6 2" xfId="657" xr:uid="{B7826FE9-D0D9-47EF-8401-D8B4779C9C49}"/>
    <cellStyle name="計算方式 2 6 2 2" xfId="1648" xr:uid="{F06835AF-F9AB-4C68-B104-7F42D4C60A4E}"/>
    <cellStyle name="計算方式 2 6 2 3" xfId="3154" xr:uid="{0BE083FF-69CB-4F6B-9EC5-C32D8CFDA149}"/>
    <cellStyle name="計算方式 2 6 3" xfId="745" xr:uid="{F71E6EEE-4E26-4CDF-959C-DAC5948019DC}"/>
    <cellStyle name="計算方式 2 6 3 2" xfId="1748" xr:uid="{9E481864-A8E3-45F5-AA05-EE91B55C6AA2}"/>
    <cellStyle name="計算方式 2 6 3 3" xfId="3254" xr:uid="{B817D0FA-7FFF-4F28-8B87-6ACA83AE2807}"/>
    <cellStyle name="計算方式 2 6 4" xfId="825" xr:uid="{E2F251C2-320E-4E05-862C-9F599E77E59C}"/>
    <cellStyle name="計算方式 2 6 4 2" xfId="1838" xr:uid="{7BA19463-193D-4157-B49B-912CB672CB33}"/>
    <cellStyle name="計算方式 2 6 4 3" xfId="3344" xr:uid="{57256A9F-98C5-4F90-B681-6105DEF14333}"/>
    <cellStyle name="計算方式 2 6 5" xfId="917" xr:uid="{45E76859-F554-4C1F-A4C8-DE3141EEED81}"/>
    <cellStyle name="計算方式 2 6 5 2" xfId="1926" xr:uid="{3421E50D-FDB7-48CC-8E9B-8BCB005722A1}"/>
    <cellStyle name="計算方式 2 6 5 3" xfId="3432" xr:uid="{DC57FB98-2E57-476A-9D24-1567D696FF3E}"/>
    <cellStyle name="計算方式 2 6 6" xfId="1045" xr:uid="{DC1D20EC-21E9-4404-9038-756A4221D8C2}"/>
    <cellStyle name="計算方式 2 6 6 2" xfId="2008" xr:uid="{C5A957F1-F2D2-4EBC-A755-9AAA0F54D234}"/>
    <cellStyle name="計算方式 2 6 6 3" xfId="3514" xr:uid="{57ACF1B4-48B8-4ADD-B323-9667C87589F7}"/>
    <cellStyle name="計算方式 2 6 7" xfId="1120" xr:uid="{FD712DF2-3A37-4C3B-873C-272C945C4E91}"/>
    <cellStyle name="計算方式 2 6 7 2" xfId="2082" xr:uid="{79C4DA52-3194-49D7-90F8-F4067F627BF5}"/>
    <cellStyle name="計算方式 2 6 7 3" xfId="3588" xr:uid="{AEF6F581-A5CF-4520-BEE2-C97A4D96646B}"/>
    <cellStyle name="計算方式 2 6 8" xfId="1208" xr:uid="{B8162DC8-3BC5-405B-B19D-6547C09D968A}"/>
    <cellStyle name="計算方式 2 6 8 2" xfId="2204" xr:uid="{D33463B8-F3D8-401E-A309-5303D2671ACC}"/>
    <cellStyle name="計算方式 2 6 8 3" xfId="3698" xr:uid="{171347DE-F638-41AE-A758-347A18F92038}"/>
    <cellStyle name="計算方式 2 6 9" xfId="1296" xr:uid="{E48BD0B5-281B-4839-8298-515BD2B7C8D4}"/>
    <cellStyle name="計算方式 2 6 9 2" xfId="2300" xr:uid="{F5683167-9DB9-4DFF-96F3-C31DEF415AA2}"/>
    <cellStyle name="計算方式 2 6 9 3" xfId="3794" xr:uid="{18E7D76B-E3A9-493D-870F-5B5C430068BB}"/>
    <cellStyle name="計算方式 2 7" xfId="502" xr:uid="{829428C0-FCA7-46AE-9F17-CAE04B7F7067}"/>
    <cellStyle name="計算方式 2 7 10" xfId="1255" xr:uid="{931302D8-0EAE-4BD4-9E45-6F771148E512}"/>
    <cellStyle name="計算方式 2 7 10 2" xfId="2259" xr:uid="{6726EA22-7E29-4BEF-8977-EFE6B318BB87}"/>
    <cellStyle name="計算方式 2 7 10 3" xfId="3753" xr:uid="{A441A4EE-D796-45F1-A19F-97E6315226B4}"/>
    <cellStyle name="計算方式 2 7 11" xfId="2348" xr:uid="{817BA30F-E7AE-48FE-8E83-BE62BEFFAF51}"/>
    <cellStyle name="計算方式 2 7 11 2" xfId="3842" xr:uid="{6EF8CA80-0667-4556-AED4-FF90ACE75C28}"/>
    <cellStyle name="計算方式 2 7 12" xfId="2437" xr:uid="{360BF455-2530-4ADE-AEF6-CB5C1DB7C179}"/>
    <cellStyle name="計算方式 2 7 12 2" xfId="3931" xr:uid="{8040C8D0-6C1D-484D-9DE5-A405B20E6179}"/>
    <cellStyle name="計算方式 2 7 13" xfId="2533" xr:uid="{069C1666-ECF2-4BB4-A991-CF4954151F55}"/>
    <cellStyle name="計算方式 2 7 13 2" xfId="4027" xr:uid="{035432A9-39C7-4C9D-A53A-D1CB8493E7B2}"/>
    <cellStyle name="計算方式 2 7 14" xfId="2680" xr:uid="{620AD11A-7464-4479-8661-CB5A5A065199}"/>
    <cellStyle name="計算方式 2 7 14 2" xfId="4168" xr:uid="{C00EA89B-C5D7-46E6-ABB8-23789BA83AE1}"/>
    <cellStyle name="計算方式 2 7 15" xfId="2641" xr:uid="{D7CB590C-F0F9-4FF6-B9FB-DCC0D54B714F}"/>
    <cellStyle name="計算方式 2 7 15 2" xfId="4135" xr:uid="{55C97067-7E49-47EB-8499-11BE5E8F97BE}"/>
    <cellStyle name="計算方式 2 7 16" xfId="2796" xr:uid="{3126DD48-14E6-459A-9C54-FC6027292305}"/>
    <cellStyle name="計算方式 2 7 16 2" xfId="4271" xr:uid="{7B67E486-CF3F-4C93-AF4D-CE80E0F7D09F}"/>
    <cellStyle name="計算方式 2 7 17" xfId="1372" xr:uid="{A012154D-4070-41AE-ADCB-08AC11300823}"/>
    <cellStyle name="計算方式 2 7 18" xfId="2896" xr:uid="{67286392-C3F8-4E76-B46B-F4B9095CB5DF}"/>
    <cellStyle name="計算方式 2 7 2" xfId="614" xr:uid="{BBE5DD56-CF64-49DA-AD2E-18860EE5A42D}"/>
    <cellStyle name="計算方式 2 7 2 2" xfId="1515" xr:uid="{F5826D7E-4902-447C-9CD2-0383B018878E}"/>
    <cellStyle name="計算方式 2 7 2 3" xfId="3027" xr:uid="{EEB18D7B-3B21-40A9-B938-84CBEF6AED95}"/>
    <cellStyle name="計算方式 2 7 3" xfId="706" xr:uid="{94F4BECD-5481-4AD7-830C-CFEBDE836594}"/>
    <cellStyle name="計算方式 2 7 3 2" xfId="1605" xr:uid="{8A490A07-4EB5-469B-98ED-9B6C8016EA87}"/>
    <cellStyle name="計算方式 2 7 3 3" xfId="3111" xr:uid="{487574F3-C0E5-4437-A25C-4E102F16FFD6}"/>
    <cellStyle name="計算方式 2 7 4" xfId="783" xr:uid="{11E83E3A-D3D2-42F7-A643-79452A3098CF}"/>
    <cellStyle name="計算方式 2 7 4 2" xfId="1705" xr:uid="{5ED35AAE-A1E8-4BB9-94C1-D4EAEC77AAEE}"/>
    <cellStyle name="計算方式 2 7 4 3" xfId="3211" xr:uid="{B0928040-2C77-4CCD-9388-401FEAA7A39C}"/>
    <cellStyle name="計算方式 2 7 5" xfId="872" xr:uid="{D18F46DE-781C-4F6C-BAF9-1B5FC601398E}"/>
    <cellStyle name="計算方式 2 7 5 2" xfId="1795" xr:uid="{6F5B4B7D-A1B2-48C1-B62B-EA2C917E99B6}"/>
    <cellStyle name="計算方式 2 7 5 3" xfId="3301" xr:uid="{EA70C2B1-0870-4C69-B0D4-7825726D2E41}"/>
    <cellStyle name="計算方式 2 7 6" xfId="962" xr:uid="{182DB40F-A8A0-406E-97D1-CD5FCBC6099F}"/>
    <cellStyle name="計算方式 2 7 6 2" xfId="1885" xr:uid="{6611578D-189C-4399-A78F-2F066CD14B25}"/>
    <cellStyle name="計算方式 2 7 6 3" xfId="3391" xr:uid="{C9DC9142-9D65-4EFA-BCD0-EB59CF59D09C}"/>
    <cellStyle name="計算方式 2 7 7" xfId="442" xr:uid="{AEA1DC2E-F6A7-4D5E-85EA-C31ADA2920A3}"/>
    <cellStyle name="計算方式 2 7 7 2" xfId="1972" xr:uid="{ECE4AF71-5F9D-4773-80BF-7504ABAD7DFF}"/>
    <cellStyle name="計算方式 2 7 7 3" xfId="3478" xr:uid="{4042AC90-86B8-499F-BDAF-8489538F829D}"/>
    <cellStyle name="計算方式 2 7 8" xfId="1079" xr:uid="{5C690967-56E3-4B48-908D-A4181F89F285}"/>
    <cellStyle name="計算方式 2 7 8 2" xfId="2041" xr:uid="{AA90303B-2249-4376-BF3C-60BC14807B47}"/>
    <cellStyle name="計算方式 2 7 8 3" xfId="3547" xr:uid="{9020DBBD-A765-4EFC-B9F7-CA049A76BE3F}"/>
    <cellStyle name="計算方式 2 7 9" xfId="1167" xr:uid="{19D75156-2613-4BC3-9023-1649183505D4}"/>
    <cellStyle name="計算方式 2 7 9 2" xfId="2157" xr:uid="{57429092-8E6E-409C-A4D3-42D5E3831881}"/>
    <cellStyle name="計算方式 2 7 9 3" xfId="3657" xr:uid="{892DF39E-6C81-4A3A-B064-47E5944CB341}"/>
    <cellStyle name="計算方式 2 8" xfId="479" xr:uid="{8CBEBF0A-909C-499B-BA72-94BCBC9321E7}"/>
    <cellStyle name="計算方式 2 8 10" xfId="438" xr:uid="{21926AB2-57F2-44FF-909D-8F2E45E017B4}"/>
    <cellStyle name="計算方式 2 8 10 2" xfId="2236" xr:uid="{1DAF8633-1D38-4689-BE89-E00C30F3A4C2}"/>
    <cellStyle name="計算方式 2 8 10 3" xfId="3730" xr:uid="{2D10B582-F722-4D5F-8EFB-89C46B1FB90C}"/>
    <cellStyle name="計算方式 2 8 11" xfId="2113" xr:uid="{0F8FAB57-E38E-45EA-B300-BDBE72DA2E33}"/>
    <cellStyle name="計算方式 2 8 11 2" xfId="3619" xr:uid="{B1DFA4A7-AB28-4399-AE4D-6089CD61B9C9}"/>
    <cellStyle name="計算方式 2 8 12" xfId="2119" xr:uid="{F9BB90EB-1668-4389-8445-3A91E51B3644}"/>
    <cellStyle name="計算方式 2 8 12 2" xfId="3625" xr:uid="{0794D18E-43D3-4FD8-985B-5AC2FDEB1D42}"/>
    <cellStyle name="計算方式 2 8 13" xfId="2510" xr:uid="{D4CE3117-CA8F-4D2F-BAED-D881DFC402D7}"/>
    <cellStyle name="計算方式 2 8 13 2" xfId="4004" xr:uid="{D7733171-F9F0-4643-B37E-12855E3FF5CF}"/>
    <cellStyle name="計算方式 2 8 14" xfId="2668" xr:uid="{CFF36F54-B93B-48CB-839F-61AD9829DE44}"/>
    <cellStyle name="計算方式 2 8 14 2" xfId="4156" xr:uid="{10E8C31C-E8B9-4B81-A1ED-7DDABC2657D6}"/>
    <cellStyle name="計算方式 2 8 15" xfId="2655" xr:uid="{29C51CB6-839E-4F3B-B0EC-E98EB6A42390}"/>
    <cellStyle name="計算方式 2 8 15 2" xfId="4149" xr:uid="{3B5EC533-8F77-45D5-9FA8-DC7C02630366}"/>
    <cellStyle name="計算方式 2 8 16" xfId="2773" xr:uid="{B532D414-F4A5-41FA-B851-C0786F16C2E1}"/>
    <cellStyle name="計算方式 2 8 16 2" xfId="4248" xr:uid="{8F31CE6C-E3CA-477E-9D6B-5C53CE7409E8}"/>
    <cellStyle name="計算方式 2 8 17" xfId="1349" xr:uid="{C97705C7-E544-492A-A0E0-3AB63872A1C0}"/>
    <cellStyle name="計算方式 2 8 18" xfId="2873" xr:uid="{1CFCC53F-E531-4813-BD17-CBDC411E174B}"/>
    <cellStyle name="計算方式 2 8 2" xfId="591" xr:uid="{7322DB39-05EF-4495-B638-18673AA531C9}"/>
    <cellStyle name="計算方式 2 8 2 2" xfId="1493" xr:uid="{BFB1D07D-0BFA-4541-A8CD-CF9AE01B06CC}"/>
    <cellStyle name="計算方式 2 8 2 3" xfId="3005" xr:uid="{7620F51B-9977-4B98-ADB7-6684A4320693}"/>
    <cellStyle name="計算方式 2 8 3" xfId="434" xr:uid="{D245A2F9-E47B-4105-94B5-2AA72FECAE08}"/>
    <cellStyle name="計算方式 2 8 3 2" xfId="1464" xr:uid="{44B76FC7-2306-43A2-9A0F-45746BD7DAC2}"/>
    <cellStyle name="計算方式 2 8 3 3" xfId="2982" xr:uid="{0E424089-813D-4293-B86A-B4574A513589}"/>
    <cellStyle name="計算方式 2 8 4" xfId="399" xr:uid="{DE5D7BF9-93E1-43E1-BABC-3FE743F4A172}"/>
    <cellStyle name="計算方式 2 8 4 2" xfId="1682" xr:uid="{5F4F6C91-0968-432F-BED3-F50375F6DAF1}"/>
    <cellStyle name="計算方式 2 8 4 3" xfId="3188" xr:uid="{B84A9F83-01C1-46C0-9DDC-B37DFDE7664B}"/>
    <cellStyle name="計算方式 2 8 5" xfId="654" xr:uid="{1C2CA6AC-3CE8-470D-9E41-47C70876ED42}"/>
    <cellStyle name="計算方式 2 8 5 2" xfId="1543" xr:uid="{36F5DAC4-E9C9-4FAB-8244-D7676E08BD83}"/>
    <cellStyle name="計算方式 2 8 5 3" xfId="3055" xr:uid="{3BC7787E-D305-440A-92A7-A82665F82998}"/>
    <cellStyle name="計算方式 2 8 6" xfId="404" xr:uid="{AB764D8D-2EEA-4F7A-8100-0FAB76888C33}"/>
    <cellStyle name="計算方式 2 8 6 2" xfId="1462" xr:uid="{FBDA0357-A1F2-4494-A57F-C41AFB717A8B}"/>
    <cellStyle name="計算方式 2 8 6 3" xfId="2980" xr:uid="{E575B9AC-995B-41D2-9CDA-B8C2C6A15FA7}"/>
    <cellStyle name="計算方式 2 8 7" xfId="402" xr:uid="{36DED2C0-E048-41E4-80FA-145022F8AC55}"/>
    <cellStyle name="計算方式 2 8 7 2" xfId="1745" xr:uid="{251EF747-7AD2-443B-8FD7-939247008B05}"/>
    <cellStyle name="計算方式 2 8 7 3" xfId="3251" xr:uid="{DB70941C-9567-492A-8EFD-D29A0923615E}"/>
    <cellStyle name="計算方式 2 8 8" xfId="980" xr:uid="{051C8188-40B0-4A1F-A2F5-9E607EA13B2D}"/>
    <cellStyle name="計算方式 2 8 8 2" xfId="1458" xr:uid="{7C431F14-0885-4BDC-9C33-60D8F3B10EE2}"/>
    <cellStyle name="計算方式 2 8 8 3" xfId="2976" xr:uid="{84107B92-A6A1-43A0-9439-5CF058BECD95}"/>
    <cellStyle name="計算方式 2 8 9" xfId="999" xr:uid="{DB5C41E8-4CA9-43E8-B603-085E04CFF50F}"/>
    <cellStyle name="計算方式 2 8 9 2" xfId="2134" xr:uid="{0B4A32F0-6D81-49A5-8897-50B3AF770AA4}"/>
    <cellStyle name="計算方式 2 8 9 3" xfId="3634" xr:uid="{C072FD6C-6BB7-453D-A8AA-F94C69F32CF9}"/>
    <cellStyle name="計算方式 2 9" xfId="493" xr:uid="{018E4D6B-A739-4A8F-AE5C-AE2634FCB501}"/>
    <cellStyle name="計算方式 2 9 10" xfId="1246" xr:uid="{D1788AFE-B6D1-4FAC-A0A8-90B3AD39B66A}"/>
    <cellStyle name="計算方式 2 9 10 2" xfId="2250" xr:uid="{6EA91903-10C8-4670-BBFB-1D6F48B64624}"/>
    <cellStyle name="計算方式 2 9 10 3" xfId="3744" xr:uid="{4A3DBAB1-0A62-4948-A9F0-1EE384CB423E}"/>
    <cellStyle name="計算方式 2 9 11" xfId="2339" xr:uid="{C35805FA-A8BF-437D-87EE-F5A4B664F472}"/>
    <cellStyle name="計算方式 2 9 11 2" xfId="3833" xr:uid="{F17CA973-B72B-481D-86FB-E55772400F47}"/>
    <cellStyle name="計算方式 2 9 12" xfId="2428" xr:uid="{9E12F9B4-2E46-48BB-9705-5B212700D345}"/>
    <cellStyle name="計算方式 2 9 12 2" xfId="3922" xr:uid="{2AA23805-60F3-420B-93E8-5C411374E3E6}"/>
    <cellStyle name="計算方式 2 9 13" xfId="2524" xr:uid="{F489E30F-AD87-486F-A2FC-745A9EADF8E0}"/>
    <cellStyle name="計算方式 2 9 13 2" xfId="4018" xr:uid="{0E95107F-340A-4923-8D77-9DD9AC14B3C2}"/>
    <cellStyle name="計算方式 2 9 14" xfId="2676" xr:uid="{610EC77D-C717-4A8D-83D0-8ACC792DA24F}"/>
    <cellStyle name="計算方式 2 9 14 2" xfId="4164" xr:uid="{C0207F06-5226-4342-9E82-7697351F3CE7}"/>
    <cellStyle name="計算方式 2 9 15" xfId="2620" xr:uid="{4A0EC0D2-D62B-4D30-B81A-96D2650D01A7}"/>
    <cellStyle name="計算方式 2 9 15 2" xfId="4114" xr:uid="{3C3D9572-7F59-4CEA-88AC-FB480EE27661}"/>
    <cellStyle name="計算方式 2 9 16" xfId="2787" xr:uid="{B8DC7441-7B9E-472B-86AA-5774AE74BD32}"/>
    <cellStyle name="計算方式 2 9 16 2" xfId="4262" xr:uid="{56E12609-828F-4304-93E4-6F1701DBB064}"/>
    <cellStyle name="計算方式 2 9 17" xfId="1363" xr:uid="{31E70913-BE81-467A-AFCC-C6E6B020ADF8}"/>
    <cellStyle name="計算方式 2 9 18" xfId="2887" xr:uid="{F6BB6FDB-E5A5-4329-8766-8D739F2B7D2E}"/>
    <cellStyle name="計算方式 2 9 2" xfId="605" xr:uid="{60409D2B-3A9F-4A42-AF73-9808B4CAA689}"/>
    <cellStyle name="計算方式 2 9 2 2" xfId="1506" xr:uid="{B1C5DE28-B00A-4B02-8E57-4455BA7AA5C8}"/>
    <cellStyle name="計算方式 2 9 2 3" xfId="3018" xr:uid="{3AD69BF3-4A1C-4D88-85A1-813F3CE19D0D}"/>
    <cellStyle name="計算方式 2 9 3" xfId="697" xr:uid="{EF872286-CEB4-45B8-8D55-7EFAC88EAD45}"/>
    <cellStyle name="計算方式 2 9 3 2" xfId="1596" xr:uid="{C972382F-FBE8-4653-8AF9-3707530146ED}"/>
    <cellStyle name="計算方式 2 9 3 3" xfId="3102" xr:uid="{C072496A-3564-4BED-BDFC-A4338ED23A50}"/>
    <cellStyle name="計算方式 2 9 4" xfId="774" xr:uid="{1FDDC17F-2CC5-458B-8D5D-49FFBA641618}"/>
    <cellStyle name="計算方式 2 9 4 2" xfId="1696" xr:uid="{74A0B3FC-B504-4FFB-82DE-93D00AE551C5}"/>
    <cellStyle name="計算方式 2 9 4 3" xfId="3202" xr:uid="{002A41D9-3949-40F4-9108-A42D5E759E63}"/>
    <cellStyle name="計算方式 2 9 5" xfId="863" xr:uid="{E14FFB84-DF12-4A6D-AFFF-C1143161AA73}"/>
    <cellStyle name="計算方式 2 9 5 2" xfId="1786" xr:uid="{CDA28BB7-DEB9-4BE1-A106-77A2DD814377}"/>
    <cellStyle name="計算方式 2 9 5 3" xfId="3292" xr:uid="{745E9286-D709-4905-A4B7-3C5CF3405DA4}"/>
    <cellStyle name="計算方式 2 9 6" xfId="954" xr:uid="{39D8ED30-1D69-4CDF-9155-1D4BF4ECBE49}"/>
    <cellStyle name="計算方式 2 9 6 2" xfId="1876" xr:uid="{9C485387-3BC3-41AE-9F33-483882EA0203}"/>
    <cellStyle name="計算方式 2 9 6 3" xfId="3382" xr:uid="{D28D5450-370A-489D-96C2-3A3BDA237C20}"/>
    <cellStyle name="計算方式 2 9 7" xfId="463" xr:uid="{5940BF6C-54C8-49A8-B1F9-D62CF80C7A62}"/>
    <cellStyle name="計算方式 2 9 7 2" xfId="1964" xr:uid="{0FD72714-6E11-4F42-BEB9-110A65C31930}"/>
    <cellStyle name="計算方式 2 9 7 3" xfId="3470" xr:uid="{7E6E9351-C895-48CC-A45E-81CEE37D69DA}"/>
    <cellStyle name="計算方式 2 9 8" xfId="1070" xr:uid="{CBA5C811-C10C-4DDE-8719-383D3DD85321}"/>
    <cellStyle name="計算方式 2 9 8 2" xfId="2032" xr:uid="{BB66183D-A74C-49B4-9B00-0AAB36F425F2}"/>
    <cellStyle name="計算方式 2 9 8 3" xfId="3538" xr:uid="{3E8D7F73-F564-4878-86AF-EB2B472B8CFA}"/>
    <cellStyle name="計算方式 2 9 9" xfId="1158" xr:uid="{2A03C706-4608-4A48-A80E-D77E22A2433E}"/>
    <cellStyle name="計算方式 2 9 9 2" xfId="2148" xr:uid="{86E4AEA3-7A0F-4D61-98BD-ACF683F19BEE}"/>
    <cellStyle name="計算方式 2 9 9 3" xfId="3648" xr:uid="{7CD44C4E-3471-4C3D-BEAB-9EA74DF27183}"/>
    <cellStyle name="計算方式 3" xfId="500" xr:uid="{F5A50810-392A-4969-B152-60370818E593}"/>
    <cellStyle name="計算方式 3 10" xfId="2257" xr:uid="{9122A569-F839-424A-AFC6-D6FED22135C7}"/>
    <cellStyle name="計算方式 3 10 2" xfId="3751" xr:uid="{D07354BC-A19C-4CF3-BB4B-9E00479294BA}"/>
    <cellStyle name="計算方式 3 11" xfId="2346" xr:uid="{25315130-A6BD-4709-B9CA-DAB3A6B5BD8B}"/>
    <cellStyle name="計算方式 3 11 2" xfId="3840" xr:uid="{BB7D8EEC-B417-4E44-923F-FA7A162F198E}"/>
    <cellStyle name="計算方式 3 12" xfId="2435" xr:uid="{5695A861-552D-428D-8E30-F032D5AA2EFB}"/>
    <cellStyle name="計算方式 3 12 2" xfId="3929" xr:uid="{40FD6704-B0D9-4954-A20F-A1EAAFAC62F7}"/>
    <cellStyle name="計算方式 3 13" xfId="2531" xr:uid="{50153FA7-4108-4ED6-A21D-D5B607E145B6}"/>
    <cellStyle name="計算方式 3 13 2" xfId="4025" xr:uid="{8D10575A-6C04-47C1-A6F9-DDFE98B62D1C}"/>
    <cellStyle name="計算方式 3 14" xfId="2642" xr:uid="{96632A7F-20DC-4142-92FB-E3B05E6B7F81}"/>
    <cellStyle name="計算方式 3 14 2" xfId="4136" xr:uid="{9D093C5D-3CA4-4D55-9C27-2EDABB33C050}"/>
    <cellStyle name="計算方式 3 15" xfId="2794" xr:uid="{947E5FC4-54F0-4B06-958A-F4D4565905E1}"/>
    <cellStyle name="計算方式 3 15 2" xfId="4269" xr:uid="{1020CD87-85E6-4239-B070-E63C516890BB}"/>
    <cellStyle name="計算方式 3 16" xfId="1370" xr:uid="{D837647E-3475-45EE-8E4F-FECE68D5FC17}"/>
    <cellStyle name="計算方式 3 17" xfId="2894" xr:uid="{3FCE888E-40A8-439A-AD66-27CD1464C299}"/>
    <cellStyle name="計算方式 3 2" xfId="612" xr:uid="{B8A24A19-035B-479B-8073-9DC1EB2884D8}"/>
    <cellStyle name="計算方式 3 2 2" xfId="1513" xr:uid="{5321C3C1-7467-4793-83DB-D952FFC3046A}"/>
    <cellStyle name="計算方式 3 2 3" xfId="3025" xr:uid="{8068764B-91DA-49D4-8CAD-57E6C1651F69}"/>
    <cellStyle name="計算方式 3 3" xfId="704" xr:uid="{455646B4-0363-46CC-AC83-542E031E7392}"/>
    <cellStyle name="計算方式 3 3 2" xfId="1603" xr:uid="{C395226D-2828-452D-81B1-20EF411DF953}"/>
    <cellStyle name="計算方式 3 3 3" xfId="3109" xr:uid="{DA9EE8B4-B84A-4ECD-8A3F-360C14617FCE}"/>
    <cellStyle name="計算方式 3 4" xfId="781" xr:uid="{10435209-D959-4763-B190-4B3740E30954}"/>
    <cellStyle name="計算方式 3 4 2" xfId="1703" xr:uid="{01ABE77D-6658-445C-B5BD-93A68C927561}"/>
    <cellStyle name="計算方式 3 4 3" xfId="3209" xr:uid="{A9736A99-EB8A-4013-AF18-41C4AAFC0A14}"/>
    <cellStyle name="計算方式 3 5" xfId="870" xr:uid="{B871C8B5-A307-48EF-A21B-40137619BA8C}"/>
    <cellStyle name="計算方式 3 5 2" xfId="1793" xr:uid="{511A4E64-9EAE-4441-BA09-51A3A800553E}"/>
    <cellStyle name="計算方式 3 5 3" xfId="3299" xr:uid="{5E409440-8806-4BEE-82AF-EB6329A3D8B0}"/>
    <cellStyle name="計算方式 3 6" xfId="422" xr:uid="{3CCACC3A-6AF0-46C8-BDEF-BC9668C5BB6E}"/>
    <cellStyle name="計算方式 3 6 2" xfId="1883" xr:uid="{6F1BE01D-0BA3-4C75-A51F-64335ED51CD3}"/>
    <cellStyle name="計算方式 3 6 3" xfId="3389" xr:uid="{42F144D7-4405-4A6A-A2E3-DA3D214A0245}"/>
    <cellStyle name="計算方式 3 7" xfId="1077" xr:uid="{C3F7D034-ACEE-4EFA-896E-629E416FBE79}"/>
    <cellStyle name="計算方式 3 7 2" xfId="1971" xr:uid="{9F6103AA-5386-4AE4-AE5C-04F702D4CDF0}"/>
    <cellStyle name="計算方式 3 7 3" xfId="3477" xr:uid="{14C8D05B-7618-420C-BD8F-541345929E1C}"/>
    <cellStyle name="計算方式 3 8" xfId="1165" xr:uid="{B00DB24C-DC60-4852-98F3-B5A31F690F6D}"/>
    <cellStyle name="計算方式 3 8 2" xfId="2039" xr:uid="{578A15E9-012A-4A7B-A96B-FCC5D73C1AA1}"/>
    <cellStyle name="計算方式 3 8 3" xfId="3545" xr:uid="{E3F62F32-735B-45D6-BBF8-A48C8DFE8C59}"/>
    <cellStyle name="計算方式 3 9" xfId="1253" xr:uid="{41DCC4FF-CFB5-4AAE-B0B4-5B77FC127558}"/>
    <cellStyle name="計算方式 3 9 2" xfId="2155" xr:uid="{B8D4E370-7FC5-4942-B4C5-D56FE35ACADE}"/>
    <cellStyle name="計算方式 3 9 3" xfId="3655" xr:uid="{DA2AD39D-6B4D-4BEF-A349-C0F4365FBDAD}"/>
    <cellStyle name="計算方式 4" xfId="482" xr:uid="{6A49A771-9734-4531-8C40-B5BAE5587576}"/>
    <cellStyle name="計算方式 4 10" xfId="2239" xr:uid="{36BE3821-5E4F-4E33-A11B-3E3EED5DE3F8}"/>
    <cellStyle name="計算方式 4 10 2" xfId="3733" xr:uid="{A2201056-7E24-4FF5-8DD0-24AE18D9BAE5}"/>
    <cellStyle name="計算方式 4 11" xfId="2328" xr:uid="{CB32E578-9CE9-4443-8C4B-8CD603699347}"/>
    <cellStyle name="計算方式 4 11 2" xfId="3822" xr:uid="{4E221347-037C-4024-BC50-FE6B1403BE6F}"/>
    <cellStyle name="計算方式 4 12" xfId="2417" xr:uid="{A513A06A-3A41-4B9C-A103-59985BA0196F}"/>
    <cellStyle name="計算方式 4 12 2" xfId="3911" xr:uid="{FEADEE8A-9C96-47E8-B577-C45DB04CE878}"/>
    <cellStyle name="計算方式 4 13" xfId="2513" xr:uid="{8066355D-FCB3-40B0-8D4A-BA4917350535}"/>
    <cellStyle name="計算方式 4 13 2" xfId="4007" xr:uid="{D1D10884-A347-43C7-BDAE-060097463C12}"/>
    <cellStyle name="計算方式 4 14" xfId="2652" xr:uid="{59E8F521-5996-4282-84FA-B956A770B79F}"/>
    <cellStyle name="計算方式 4 14 2" xfId="4146" xr:uid="{154D9934-5F2B-4F6C-8A4D-70148E91E43A}"/>
    <cellStyle name="計算方式 4 15" xfId="2776" xr:uid="{5AF1ED96-83AC-4F68-B78E-50BE8C7A8CC4}"/>
    <cellStyle name="計算方式 4 15 2" xfId="4251" xr:uid="{49931F86-E609-459D-9200-FCFE01B71F4C}"/>
    <cellStyle name="計算方式 4 16" xfId="1352" xr:uid="{81E3E0FF-A180-4BBA-B8E0-7710F83E240C}"/>
    <cellStyle name="計算方式 4 17" xfId="2876" xr:uid="{47ED63B6-E453-40B5-AECE-692DF51F39BF}"/>
    <cellStyle name="計算方式 4 2" xfId="594" xr:uid="{59CF953D-9E77-4E76-A7D2-FDC8BEBC42C7}"/>
    <cellStyle name="計算方式 4 2 2" xfId="1496" xr:uid="{C7591E50-7923-4E2C-9603-301E442D6C77}"/>
    <cellStyle name="計算方式 4 2 3" xfId="3008" xr:uid="{A237B9F2-1928-4E14-B62D-82C54A0A4294}"/>
    <cellStyle name="計算方式 4 3" xfId="435" xr:uid="{E90D4F99-3A88-4CDD-BD5B-C1322CF01267}"/>
    <cellStyle name="計算方式 4 3 2" xfId="1585" xr:uid="{F9A7D014-C4B0-49D4-BD86-F70386FEE9DE}"/>
    <cellStyle name="計算方式 4 3 3" xfId="3091" xr:uid="{D9EF676E-9975-4793-9DED-569F7210F805}"/>
    <cellStyle name="計算方式 4 4" xfId="425" xr:uid="{F12C8293-971A-4163-99A6-680336E96355}"/>
    <cellStyle name="計算方式 4 4 2" xfId="1685" xr:uid="{F12BA66F-B05C-4CA3-AEE6-DE0173BE9869}"/>
    <cellStyle name="計算方式 4 4 3" xfId="3191" xr:uid="{5648BF2D-6DC0-4409-9375-8C2057485874}"/>
    <cellStyle name="計算方式 4 5" xfId="584" xr:uid="{B0C18952-EEA3-427B-BA94-F60C91DE9EFC}"/>
    <cellStyle name="計算方式 4 5 2" xfId="1453" xr:uid="{122C8589-867F-4729-8E75-DE70B6B8CC49}"/>
    <cellStyle name="計算方式 4 5 3" xfId="2971" xr:uid="{F14D57B2-5CBD-4F7B-8FD2-3292A70ABCB1}"/>
    <cellStyle name="計算方式 4 6" xfId="912" xr:uid="{8A55DC3C-A6E9-4CB6-9021-04B220DFD818}"/>
    <cellStyle name="計算方式 4 6 2" xfId="1477" xr:uid="{7327B6AE-FC41-48B6-8137-72E4BA0C6AB2}"/>
    <cellStyle name="計算方式 4 6 3" xfId="2995" xr:uid="{8AD886A0-F7A4-49EB-BA4B-A0D6F89B16F3}"/>
    <cellStyle name="計算方式 4 7" xfId="995" xr:uid="{3DC48AD1-6845-4816-A0D7-36CE019AA410}"/>
    <cellStyle name="計算方式 4 7 2" xfId="1460" xr:uid="{3270B539-0613-4566-B001-B7D06AA7A96A}"/>
    <cellStyle name="計算方式 4 7 3" xfId="2978" xr:uid="{0B82EDE1-E48F-4579-AF7B-166D1425A384}"/>
    <cellStyle name="計算方式 4 8" xfId="951" xr:uid="{6C3D9EBE-7700-4794-B671-B5676EA7448F}"/>
    <cellStyle name="計算方式 4 8 2" xfId="1560" xr:uid="{98FF32B3-5575-405C-972C-A99595746CA8}"/>
    <cellStyle name="計算方式 4 8 3" xfId="3066" xr:uid="{D5DA99B4-48DF-4080-8B84-2106781F528E}"/>
    <cellStyle name="計算方式 4 9" xfId="723" xr:uid="{92D191C0-E8D5-4A33-ABC5-47B4F0CEF0E3}"/>
    <cellStyle name="計算方式 4 9 2" xfId="2137" xr:uid="{F04E82CF-DBFF-49BF-B64D-0FACEE3D50C5}"/>
    <cellStyle name="計算方式 4 9 3" xfId="3637" xr:uid="{E60809A7-8A04-42ED-B4E0-2ADE86C3469F}"/>
    <cellStyle name="計算方式 5" xfId="511" xr:uid="{D424A93C-C74D-4EF6-B46F-BA71CF7E5D7E}"/>
    <cellStyle name="計算方式 5 10" xfId="2268" xr:uid="{468D67A2-7229-4069-9277-A0604BB952FB}"/>
    <cellStyle name="計算方式 5 10 2" xfId="3762" xr:uid="{69D76093-7E64-4B76-AD42-42500023071C}"/>
    <cellStyle name="計算方式 5 11" xfId="2357" xr:uid="{F4B13F1A-FDBD-4665-A42C-799F02EE5450}"/>
    <cellStyle name="計算方式 5 11 2" xfId="3851" xr:uid="{57085CA2-BBBE-42F7-A84A-34D87C72D050}"/>
    <cellStyle name="計算方式 5 12" xfId="2446" xr:uid="{EDE7ADDF-A2C4-4688-9E5B-F31D369E18B4}"/>
    <cellStyle name="計算方式 5 12 2" xfId="3940" xr:uid="{DE632B6D-A5D9-4C2B-8EB8-B8E879A0C1FF}"/>
    <cellStyle name="計算方式 5 13" xfId="2542" xr:uid="{25612EBC-30B4-4BFD-82C4-09FE90706976}"/>
    <cellStyle name="計算方式 5 13 2" xfId="4036" xr:uid="{6EA95EF9-D255-4E4E-A42E-B21391B1BD39}"/>
    <cellStyle name="計算方式 5 14" xfId="2611" xr:uid="{8A983175-B097-408B-B323-8A0CF347A10E}"/>
    <cellStyle name="計算方式 5 14 2" xfId="4105" xr:uid="{87CE4771-33C4-4B6E-B841-C08301D04D84}"/>
    <cellStyle name="計算方式 5 15" xfId="2805" xr:uid="{AC5AAAF7-CB8A-43F4-B2B5-65871C789D88}"/>
    <cellStyle name="計算方式 5 15 2" xfId="4280" xr:uid="{9E48A966-FFE3-470B-9DB6-930F380792C4}"/>
    <cellStyle name="計算方式 5 16" xfId="1381" xr:uid="{4E944A65-A282-4C16-9397-23054BAB33A2}"/>
    <cellStyle name="計算方式 5 17" xfId="2905" xr:uid="{9018382F-FBBE-49FB-9907-92232D8A8662}"/>
    <cellStyle name="計算方式 5 2" xfId="623" xr:uid="{92C1A07F-E68C-46BC-BD50-E8D61F02B3D1}"/>
    <cellStyle name="計算方式 5 2 2" xfId="1524" xr:uid="{43C78057-14B9-4360-8339-02E30933E937}"/>
    <cellStyle name="計算方式 5 2 3" xfId="3036" xr:uid="{C91E50EC-7493-4939-861F-9B18765E4BF3}"/>
    <cellStyle name="計算方式 5 3" xfId="714" xr:uid="{333C48C3-A0C2-43BE-94A3-E4D3DA61BE1F}"/>
    <cellStyle name="計算方式 5 3 2" xfId="1614" xr:uid="{A90E1D5D-8B37-4A3C-8F7A-61950A291E39}"/>
    <cellStyle name="計算方式 5 3 3" xfId="3120" xr:uid="{C8A570C6-FC77-4C5D-9478-40409DC2AC7C}"/>
    <cellStyle name="計算方式 5 4" xfId="792" xr:uid="{689D34F4-FE95-4927-BC1E-26A22C87EB98}"/>
    <cellStyle name="計算方式 5 4 2" xfId="1714" xr:uid="{F3614F0A-AB87-4272-A525-3FA41315A266}"/>
    <cellStyle name="計算方式 5 4 3" xfId="3220" xr:uid="{8413E79C-FBA4-4637-887C-B4C86188F6CE}"/>
    <cellStyle name="計算方式 5 5" xfId="881" xr:uid="{E1C7C7D8-C215-409D-907E-B96F6A8665B0}"/>
    <cellStyle name="計算方式 5 5 2" xfId="1804" xr:uid="{D2267805-F55D-4DB2-877B-484B929CC9DE}"/>
    <cellStyle name="計算方式 5 5 3" xfId="3310" xr:uid="{A10607BB-9FB3-482B-A35F-D2055A604963}"/>
    <cellStyle name="計算方式 5 6" xfId="423" xr:uid="{5F5BF715-CD2E-4E62-8F64-23A0D8D98AB7}"/>
    <cellStyle name="計算方式 5 6 2" xfId="1894" xr:uid="{2EE29DAC-B0AE-46BC-942A-32A8DFAA1898}"/>
    <cellStyle name="計算方式 5 6 3" xfId="3400" xr:uid="{2A4599BF-F0E3-495F-9495-167BEBAD56F7}"/>
    <cellStyle name="計算方式 5 7" xfId="1088" xr:uid="{B44F2596-8224-4C72-AF0D-818C2C5E4522}"/>
    <cellStyle name="計算方式 5 7 2" xfId="1980" xr:uid="{5C0C34A2-B74B-4EF8-BCD2-9AECC42C0867}"/>
    <cellStyle name="計算方式 5 7 3" xfId="3486" xr:uid="{7F4E5D4B-082A-48C8-BE55-4C4431889DF0}"/>
    <cellStyle name="計算方式 5 8" xfId="1176" xr:uid="{88338A4A-B6E7-4CE9-ADF5-E3EF662B3CCA}"/>
    <cellStyle name="計算方式 5 8 2" xfId="2050" xr:uid="{D439FB35-E919-41E8-86BD-2410F150D7EE}"/>
    <cellStyle name="計算方式 5 8 3" xfId="3556" xr:uid="{1ECE0288-4AE7-49D6-9D0E-D1864433F044}"/>
    <cellStyle name="計算方式 5 9" xfId="1264" xr:uid="{6F1ECA1C-8A22-4C7E-9FAA-EC37A3319344}"/>
    <cellStyle name="計算方式 5 9 2" xfId="2166" xr:uid="{83A0C6B4-7935-4890-BB12-E7B3A3C79D21}"/>
    <cellStyle name="計算方式 5 9 3" xfId="3666" xr:uid="{517F4857-B710-4512-9E03-F34AB3B02F75}"/>
    <cellStyle name="計算方式 6" xfId="489" xr:uid="{A213FBF3-EC25-481F-82BE-C046006467ED}"/>
    <cellStyle name="計算方式 6 10" xfId="2246" xr:uid="{E8DDA899-BF1D-460F-BB61-1583BAD3E6A8}"/>
    <cellStyle name="計算方式 6 10 2" xfId="3740" xr:uid="{6DA606E9-CC65-4726-89C9-B3260C8271F3}"/>
    <cellStyle name="計算方式 6 11" xfId="2335" xr:uid="{470F662F-94A3-4F4A-980B-6988436750C7}"/>
    <cellStyle name="計算方式 6 11 2" xfId="3829" xr:uid="{847FB0D5-0FB0-4B35-9560-242F6C9CF076}"/>
    <cellStyle name="計算方式 6 12" xfId="2424" xr:uid="{27FF6992-D8AE-42D0-B72E-1CF6F1141DE9}"/>
    <cellStyle name="計算方式 6 12 2" xfId="3918" xr:uid="{34F07A46-9616-4095-BDA0-1AC540520100}"/>
    <cellStyle name="計算方式 6 13" xfId="2520" xr:uid="{A776C4A1-F8A3-423F-BC01-412BBB4BD408}"/>
    <cellStyle name="計算方式 6 13 2" xfId="4014" xr:uid="{69041A63-35D0-4076-BE57-6CEEFD1248E0}"/>
    <cellStyle name="計算方式 6 14" xfId="2718" xr:uid="{4AFE4568-91F7-4ECB-96BE-E43281ADE646}"/>
    <cellStyle name="計算方式 6 14 2" xfId="4200" xr:uid="{B2247E4E-054A-4CB0-9AA5-9D9A5F8147EB}"/>
    <cellStyle name="計算方式 6 15" xfId="2783" xr:uid="{BD9EEF9D-8DC5-4FBC-91AA-717496042EB7}"/>
    <cellStyle name="計算方式 6 15 2" xfId="4258" xr:uid="{2ADD13D6-FE30-4D6C-8EC0-9F0184048260}"/>
    <cellStyle name="計算方式 6 16" xfId="1359" xr:uid="{514B653A-E160-41D6-A931-D7C3AEBC5B1A}"/>
    <cellStyle name="計算方式 6 17" xfId="2883" xr:uid="{2BFA0D27-37AE-482E-995B-7C995E113FBD}"/>
    <cellStyle name="計算方式 6 2" xfId="601" xr:uid="{37871A45-3A61-4840-AF36-6A3853184B40}"/>
    <cellStyle name="計算方式 6 2 2" xfId="1503" xr:uid="{29A47E51-AA3A-465C-B165-894C4961843D}"/>
    <cellStyle name="計算方式 6 2 3" xfId="3015" xr:uid="{EF5E9967-12FA-4322-BE7B-2A61978AF075}"/>
    <cellStyle name="計算方式 6 3" xfId="693" xr:uid="{392D3A26-7926-458F-954C-5A7BCC4D5D1D}"/>
    <cellStyle name="計算方式 6 3 2" xfId="1592" xr:uid="{8E49A43B-E056-443F-857D-A7AEF97840EB}"/>
    <cellStyle name="計算方式 6 3 3" xfId="3098" xr:uid="{7D8A737A-E44A-4846-81F5-74A6E02A5040}"/>
    <cellStyle name="計算方式 6 4" xfId="453" xr:uid="{33F04BA5-15CF-4000-AA58-09DDD22BB54C}"/>
    <cellStyle name="計算方式 6 4 2" xfId="1692" xr:uid="{E30FEDCA-C7E9-41E2-B376-BF60B756D84A}"/>
    <cellStyle name="計算方式 6 4 3" xfId="3198" xr:uid="{9F504C38-26F8-4DBF-BF3D-C9D886E02C24}"/>
    <cellStyle name="計算方式 6 5" xfId="859" xr:uid="{CC11E317-3F18-4D43-BBC7-0580E51A1213}"/>
    <cellStyle name="計算方式 6 5 2" xfId="1782" xr:uid="{9979BCF0-413E-4F6D-A904-79216DEB9A86}"/>
    <cellStyle name="計算方式 6 5 3" xfId="3288" xr:uid="{9358E59A-35C8-4728-9923-74E86212DDA9}"/>
    <cellStyle name="計算方式 6 6" xfId="754" xr:uid="{D3CF5407-1F76-41B2-90EC-6422F7545D71}"/>
    <cellStyle name="計算方式 6 6 2" xfId="1872" xr:uid="{532840A3-FFC5-4E2F-8E16-B0BA890879A0}"/>
    <cellStyle name="計算方式 6 6 3" xfId="3378" xr:uid="{35829515-83E9-4268-B8C0-CE38C39752D2}"/>
    <cellStyle name="計算方式 6 7" xfId="913" xr:uid="{35362436-D898-4A61-A8E5-AFB80D55A3B7}"/>
    <cellStyle name="計算方式 6 7 2" xfId="1960" xr:uid="{F87A83DF-D7B6-448D-A25B-36D0276E1B7E}"/>
    <cellStyle name="計算方式 6 7 3" xfId="3466" xr:uid="{FEDAE434-2583-4DAB-BEE6-7976356E8729}"/>
    <cellStyle name="計算方式 6 8" xfId="1154" xr:uid="{A9A6D59D-1D11-4FFF-9D35-0D2D29799D8F}"/>
    <cellStyle name="計算方式 6 8 2" xfId="1835" xr:uid="{9BB26B5B-7DB8-4BCE-86C5-5D2D0E9729AA}"/>
    <cellStyle name="計算方式 6 8 3" xfId="3341" xr:uid="{7B572431-59BD-4CDA-B7B3-5CECEC281BB0}"/>
    <cellStyle name="計算方式 6 9" xfId="1242" xr:uid="{732BF453-3EF5-425A-915E-29DCA1D6C384}"/>
    <cellStyle name="計算方式 6 9 2" xfId="2144" xr:uid="{97D3EB8C-538E-4F82-907D-8378DFF40EC0}"/>
    <cellStyle name="計算方式 6 9 3" xfId="3644" xr:uid="{B49D5D9E-128A-49C2-8EBD-A876637B279C}"/>
    <cellStyle name="計算方式 7" xfId="555" xr:uid="{5AA405BF-C818-4E63-B0AD-765A90B298CE}"/>
    <cellStyle name="計算方式 7 10" xfId="2395" xr:uid="{B54010B2-69FF-48A6-B479-FAB94F982FC6}"/>
    <cellStyle name="計算方式 7 10 2" xfId="3889" xr:uid="{BD023A90-A6A2-4CD9-96F5-DDAA04D5564C}"/>
    <cellStyle name="計算方式 7 11" xfId="2484" xr:uid="{61995B5E-7FE7-490E-AE9A-3171FD3D3090}"/>
    <cellStyle name="計算方式 7 11 2" xfId="3978" xr:uid="{FADB8050-EA9D-4513-913B-847C262069D5}"/>
    <cellStyle name="計算方式 7 12" xfId="2580" xr:uid="{5213613F-0457-4707-98CF-5F05BFC6C0EE}"/>
    <cellStyle name="計算方式 7 12 2" xfId="4074" xr:uid="{0999CD29-4191-47B4-B298-65F10142A20F}"/>
    <cellStyle name="計算方式 7 13" xfId="2750" xr:uid="{FF152AA3-1A12-4914-B021-C475B3FE179D}"/>
    <cellStyle name="計算方式 7 13 2" xfId="4225" xr:uid="{7CE034B6-70ED-4250-B412-5F72B31B678A}"/>
    <cellStyle name="計算方式 7 14" xfId="2843" xr:uid="{0ED0DFE9-A607-4B49-BA76-626201EB1161}"/>
    <cellStyle name="計算方式 7 14 2" xfId="4318" xr:uid="{CBF12CF0-63E0-4EA0-8243-CA02CC4FD134}"/>
    <cellStyle name="計算方式 7 15" xfId="1425" xr:uid="{F1A007AB-A642-4C90-9CFA-48E04BFF8961}"/>
    <cellStyle name="計算方式 7 16" xfId="2943" xr:uid="{E0BC252E-4CDD-4B11-A79F-376723A52161}"/>
    <cellStyle name="計算方式 7 2" xfId="663" xr:uid="{DBDE9192-34BB-414A-9FEA-E4CC7767864C}"/>
    <cellStyle name="計算方式 7 2 2" xfId="1654" xr:uid="{560FD8C3-E782-45C1-8186-7AC97B4FA64C}"/>
    <cellStyle name="計算方式 7 2 3" xfId="3160" xr:uid="{102C8941-0378-482F-8F3F-2CAA93522D3B}"/>
    <cellStyle name="計算方式 7 3" xfId="751" xr:uid="{7F07A2D3-3563-4217-94C4-01D6B908FF55}"/>
    <cellStyle name="計算方式 7 3 2" xfId="1754" xr:uid="{5DC5CD0D-E0C2-4360-94ED-8C6975730A9A}"/>
    <cellStyle name="計算方式 7 3 3" xfId="3260" xr:uid="{8E5B6611-53DB-463A-91C3-B95392E1D147}"/>
    <cellStyle name="計算方式 7 4" xfId="831" xr:uid="{EF417A3A-18F0-4F00-88AF-67D73ED05966}"/>
    <cellStyle name="計算方式 7 4 2" xfId="1844" xr:uid="{5C00C27C-160A-47B3-A41B-6B306A9EFD1B}"/>
    <cellStyle name="計算方式 7 4 3" xfId="3350" xr:uid="{AD993D3E-B708-4514-A576-DEF517768243}"/>
    <cellStyle name="計算方式 7 5" xfId="923" xr:uid="{7D8C1AC5-BD13-4D1D-A6A8-97B700C740B1}"/>
    <cellStyle name="計算方式 7 5 2" xfId="1932" xr:uid="{4CEE812C-E8C9-4954-8FFD-A0559971C4D6}"/>
    <cellStyle name="計算方式 7 5 3" xfId="3438" xr:uid="{D283ACC6-3241-45A1-9915-BA645D695101}"/>
    <cellStyle name="計算方式 7 6" xfId="1051" xr:uid="{3927D928-F264-4078-B1F3-1E7CBB4705A9}"/>
    <cellStyle name="計算方式 7 6 2" xfId="2013" xr:uid="{E5BBD444-E7D5-4E9C-BB06-A669BCD2C4A4}"/>
    <cellStyle name="計算方式 7 6 3" xfId="3519" xr:uid="{58A96314-8068-4B62-B83D-01C49AA6C4A4}"/>
    <cellStyle name="計算方式 7 7" xfId="1126" xr:uid="{1EAE28CE-7A69-40F1-AF2C-F52A8E574A4F}"/>
    <cellStyle name="計算方式 7 7 2" xfId="2088" xr:uid="{2487E440-3690-439F-B5AA-D45A2FA22B4F}"/>
    <cellStyle name="計算方式 7 7 3" xfId="3594" xr:uid="{753188C6-DA9E-40EB-B72D-1B6A85E1D8BE}"/>
    <cellStyle name="計算方式 7 8" xfId="1214" xr:uid="{6B4A5B33-BDD5-4ADF-9F4D-CB197617A5B0}"/>
    <cellStyle name="計算方式 7 8 2" xfId="2210" xr:uid="{929BC872-703B-4711-BF06-696E2A00897E}"/>
    <cellStyle name="計算方式 7 8 3" xfId="3704" xr:uid="{C6AB42DA-4D2C-41B8-ACCD-88257D783E20}"/>
    <cellStyle name="計算方式 7 9" xfId="1302" xr:uid="{29864EC7-4A30-42C8-BD24-BFD2CA6B47F7}"/>
    <cellStyle name="計算方式 7 9 2" xfId="2306" xr:uid="{C0FFCFF1-34E0-4AAA-A047-E84E66D4350A}"/>
    <cellStyle name="計算方式 7 9 3" xfId="3800" xr:uid="{C2FF6FBD-AF32-4D98-94CE-6E35BF4C801D}"/>
    <cellStyle name="計算方式 8" xfId="519" xr:uid="{A67375E0-B1D0-4A8B-BB7C-9FB941DAF5EF}"/>
    <cellStyle name="計算方式 8 10" xfId="1272" xr:uid="{201B9EE9-7895-4DDE-A464-B8787E802D16}"/>
    <cellStyle name="計算方式 8 10 2" xfId="2276" xr:uid="{9FD058E4-ED3A-4FAD-BE94-34524E282E71}"/>
    <cellStyle name="計算方式 8 10 3" xfId="3770" xr:uid="{E14E04B4-27C4-475F-AFD9-393CE03F54E4}"/>
    <cellStyle name="計算方式 8 11" xfId="2365" xr:uid="{6B955879-8039-40BC-87AE-1855B2566A13}"/>
    <cellStyle name="計算方式 8 11 2" xfId="3859" xr:uid="{366E1D66-65F2-4F9D-B717-5CF44E49AE45}"/>
    <cellStyle name="計算方式 8 12" xfId="2454" xr:uid="{62FE20A8-7DCD-44B5-99DB-C4554AA4225C}"/>
    <cellStyle name="計算方式 8 12 2" xfId="3948" xr:uid="{46529E68-1B9F-4CDA-8A1E-8B993EB3EDC8}"/>
    <cellStyle name="計算方式 8 13" xfId="2550" xr:uid="{B4EB62A2-A880-4E06-8CD9-AB471A75C6A1}"/>
    <cellStyle name="計算方式 8 13 2" xfId="4044" xr:uid="{3BC4B22E-58CB-42D6-9E03-FBE6FADEB2DF}"/>
    <cellStyle name="計算方式 8 14" xfId="2689" xr:uid="{528B7650-39CE-4F38-A129-6162E8EA5BCA}"/>
    <cellStyle name="計算方式 8 14 2" xfId="4177" xr:uid="{6CA4C83B-223D-400E-8580-9511DFE0DF43}"/>
    <cellStyle name="計算方式 8 15" xfId="2607" xr:uid="{BD2EF76C-86A0-448A-A54B-F4F2D1A6CFC8}"/>
    <cellStyle name="計算方式 8 15 2" xfId="4101" xr:uid="{4F5588F7-1673-4330-89E7-76E8726B905A}"/>
    <cellStyle name="計算方式 8 16" xfId="2813" xr:uid="{193CCCD8-CAA7-4CC7-B4E0-2F603F0535FE}"/>
    <cellStyle name="計算方式 8 16 2" xfId="4288" xr:uid="{3419FBDB-3809-429E-B89A-B48913B47833}"/>
    <cellStyle name="計算方式 8 17" xfId="1389" xr:uid="{47B89115-EFC8-401D-BC01-9A90C705A6A4}"/>
    <cellStyle name="計算方式 8 18" xfId="2913" xr:uid="{0C77DE1E-EB73-4177-B97E-6CBFFC01E26C}"/>
    <cellStyle name="計算方式 8 2" xfId="631" xr:uid="{0B5EACD6-65A8-4443-A1EE-37180D9D30E1}"/>
    <cellStyle name="計算方式 8 2 2" xfId="1532" xr:uid="{FF9CACA0-5590-48AE-8602-D5B85E80CF70}"/>
    <cellStyle name="計算方式 8 2 3" xfId="3044" xr:uid="{F20CACD3-AC94-4DCA-A382-51C6032492CD}"/>
    <cellStyle name="計算方式 8 3" xfId="722" xr:uid="{ECE5BC3D-E2A0-4D73-850E-A70375C6877C}"/>
    <cellStyle name="計算方式 8 3 2" xfId="1622" xr:uid="{C32D78EE-A97A-4394-8725-62348A4CFBB8}"/>
    <cellStyle name="計算方式 8 3 3" xfId="3128" xr:uid="{D40A6091-A91B-43C6-9E66-4201170DD4E9}"/>
    <cellStyle name="計算方式 8 4" xfId="800" xr:uid="{21E65FAC-213F-43C5-BF89-7990C43D41DE}"/>
    <cellStyle name="計算方式 8 4 2" xfId="1722" xr:uid="{C5052AF3-458B-4D0E-81F4-67DD4AAC3009}"/>
    <cellStyle name="計算方式 8 4 3" xfId="3228" xr:uid="{F5E5B0FA-E43C-49E8-BB15-5F082248D686}"/>
    <cellStyle name="計算方式 8 5" xfId="889" xr:uid="{3A06131D-8C4C-4777-968E-EBCCEF3503C5}"/>
    <cellStyle name="計算方式 8 5 2" xfId="1812" xr:uid="{162DA978-AD74-4A33-807A-718A6C85A986}"/>
    <cellStyle name="計算方式 8 5 3" xfId="3318" xr:uid="{DD467CFA-CB89-48F9-97A5-FF2BC69F582F}"/>
    <cellStyle name="計算方式 8 6" xfId="976" xr:uid="{E4A26F27-0714-4CE1-897E-FA956DAA3995}"/>
    <cellStyle name="計算方式 8 6 2" xfId="1902" xr:uid="{77B6DDAF-1574-4FB7-ABFE-D3963AD80CE1}"/>
    <cellStyle name="計算方式 8 6 3" xfId="3408" xr:uid="{9629BC74-EB1A-46A8-B3E7-F007D388D599}"/>
    <cellStyle name="計算方式 8 7" xfId="1024" xr:uid="{4238E99F-2F89-4937-A7FD-473C879047A1}"/>
    <cellStyle name="計算方式 8 7 2" xfId="1987" xr:uid="{D346230C-7421-4C16-98B0-2E2319B03E73}"/>
    <cellStyle name="計算方式 8 7 3" xfId="3493" xr:uid="{FEC20872-6ADE-4164-81D0-52A69A8F4CB2}"/>
    <cellStyle name="計算方式 8 8" xfId="1096" xr:uid="{580E082C-4588-4AB2-AD14-25C493959DA3}"/>
    <cellStyle name="計算方式 8 8 2" xfId="2058" xr:uid="{EFEC65AB-2CAD-44D5-A20E-9A4BB9F93C19}"/>
    <cellStyle name="計算方式 8 8 3" xfId="3564" xr:uid="{9C5C9431-5A40-439D-B08C-F1F2A8A9DAB3}"/>
    <cellStyle name="計算方式 8 9" xfId="1184" xr:uid="{E85CC195-B377-4F95-B875-0F4A2D672304}"/>
    <cellStyle name="計算方式 8 9 2" xfId="2174" xr:uid="{ADF94BC5-3E8D-4A09-8855-DE1BC733FDFB}"/>
    <cellStyle name="計算方式 8 9 3" xfId="3674" xr:uid="{036654CF-E37C-45F8-8B4A-E0B7543F1D2E}"/>
    <cellStyle name="計算方式 9" xfId="491" xr:uid="{078E14AD-8AF6-4DF6-8E50-801DA334C235}"/>
    <cellStyle name="計算方式 9 10" xfId="1244" xr:uid="{668E57B5-7B2F-4F6F-B654-802F16117855}"/>
    <cellStyle name="計算方式 9 10 2" xfId="2248" xr:uid="{8A3FFCED-622F-41BE-9E05-78C51281CE50}"/>
    <cellStyle name="計算方式 9 10 3" xfId="3742" xr:uid="{E3FAA5B4-3B87-4874-8D33-E0DD88CAEBA4}"/>
    <cellStyle name="計算方式 9 11" xfId="2337" xr:uid="{14F75347-7954-4578-8271-F25F3386E8B4}"/>
    <cellStyle name="計算方式 9 11 2" xfId="3831" xr:uid="{1D7FC58D-344F-481E-9C87-B85E06B3C8AA}"/>
    <cellStyle name="計算方式 9 12" xfId="2426" xr:uid="{154751EA-F131-4CD8-AD8A-5AAF22188923}"/>
    <cellStyle name="計算方式 9 12 2" xfId="3920" xr:uid="{B284C619-CE24-44C9-89A0-0B3142AF8F33}"/>
    <cellStyle name="計算方式 9 13" xfId="2522" xr:uid="{19327F16-5A27-4B0D-8963-ECE2897B8444}"/>
    <cellStyle name="計算方式 9 13 2" xfId="4016" xr:uid="{646714B1-BCA2-4878-B65F-8CA001EB01ED}"/>
    <cellStyle name="計算方式 9 14" xfId="2674" xr:uid="{7E15DE5A-A521-469C-B4F9-A865C63A7A00}"/>
    <cellStyle name="計算方式 9 14 2" xfId="4162" xr:uid="{5625E534-F56B-477D-B270-A88C989DF909}"/>
    <cellStyle name="計算方式 9 15" xfId="2621" xr:uid="{756C7DA3-2D56-4E55-9C97-7224A73EC8CF}"/>
    <cellStyle name="計算方式 9 15 2" xfId="4115" xr:uid="{F31E4A84-8C7C-4C89-84C6-345868D4091C}"/>
    <cellStyle name="計算方式 9 16" xfId="2785" xr:uid="{0B33CC77-D744-4357-9686-76D284A13BDC}"/>
    <cellStyle name="計算方式 9 16 2" xfId="4260" xr:uid="{FF2EF343-4041-444B-93AA-33334E44E878}"/>
    <cellStyle name="計算方式 9 17" xfId="1361" xr:uid="{0B2F8E5D-5474-49BA-9F90-928E469BDDF5}"/>
    <cellStyle name="計算方式 9 18" xfId="2885" xr:uid="{97447B7F-B7BB-4FC6-AABD-FEDAF856449F}"/>
    <cellStyle name="計算方式 9 2" xfId="603" xr:uid="{BB9AD04F-D723-4C32-8394-01F196FEE429}"/>
    <cellStyle name="計算方式 9 2 2" xfId="1504" xr:uid="{D0C6AB4D-9DD7-42F2-8180-BDF3F4A72166}"/>
    <cellStyle name="計算方式 9 2 3" xfId="3016" xr:uid="{1692EF8A-2539-416D-B840-AF88B0A71811}"/>
    <cellStyle name="計算方式 9 3" xfId="695" xr:uid="{E2198D21-D71D-4609-9E51-6BE5F4FB3044}"/>
    <cellStyle name="計算方式 9 3 2" xfId="1594" xr:uid="{7E24C8F4-FDC7-4FB5-AC5E-F31601C81C09}"/>
    <cellStyle name="計算方式 9 3 3" xfId="3100" xr:uid="{BCCF0F9B-319B-4A41-B4C7-CFB20080946E}"/>
    <cellStyle name="計算方式 9 4" xfId="581" xr:uid="{08401ADF-162A-40F4-8D83-0ACA776712A9}"/>
    <cellStyle name="計算方式 9 4 2" xfId="1694" xr:uid="{89C08D3A-ADDC-47C6-92A3-54EE66D78F0D}"/>
    <cellStyle name="計算方式 9 4 3" xfId="3200" xr:uid="{96B61BB7-6781-45F8-9500-DDA1A947E26E}"/>
    <cellStyle name="計算方式 9 5" xfId="861" xr:uid="{1D7FE2BA-7504-478A-B79A-A0C166D895C2}"/>
    <cellStyle name="計算方式 9 5 2" xfId="1784" xr:uid="{1D81E7C0-B46F-4798-8829-B3D6E4EB382B}"/>
    <cellStyle name="計算方式 9 5 3" xfId="3290" xr:uid="{A9380C6B-EB55-44ED-AB8A-D4AA9E1665E5}"/>
    <cellStyle name="計算方式 9 6" xfId="952" xr:uid="{703686C8-7718-4A5E-809E-C011038B4008}"/>
    <cellStyle name="計算方式 9 6 2" xfId="1874" xr:uid="{28B44F70-EB31-44B9-8223-DDC495F13E49}"/>
    <cellStyle name="計算方式 9 6 3" xfId="3380" xr:uid="{DA5E0E8C-FEB1-4859-BBB3-7BB3B4D919F7}"/>
    <cellStyle name="計算方式 9 7" xfId="455" xr:uid="{A32E835D-615F-4F0D-B9BC-29B487FB201D}"/>
    <cellStyle name="計算方式 9 7 2" xfId="1962" xr:uid="{DB9D1089-4DAB-479D-86A2-97FBBB90A319}"/>
    <cellStyle name="計算方式 9 7 3" xfId="3468" xr:uid="{16C16B17-2284-431B-B3A1-1637B3DFB472}"/>
    <cellStyle name="計算方式 9 8" xfId="405" xr:uid="{54E6C4D8-EC51-466A-B12E-A7A3AEB777DA}"/>
    <cellStyle name="計算方式 9 8 2" xfId="1475" xr:uid="{367E5504-5A05-47EC-A1B2-D6D4DC9F7E88}"/>
    <cellStyle name="計算方式 9 8 3" xfId="2993" xr:uid="{F7C2229A-45D6-4BAF-B6DE-C39B1E66B9CF}"/>
    <cellStyle name="計算方式 9 9" xfId="1156" xr:uid="{CCF0EC60-B0A7-4462-8CC8-36CE54D92D81}"/>
    <cellStyle name="計算方式 9 9 2" xfId="2146" xr:uid="{683887DB-56C3-43C6-8B09-A75764A53E7E}"/>
    <cellStyle name="計算方式 9 9 3" xfId="3646" xr:uid="{55C4E06A-C805-4F7A-85C9-C86203B6F472}"/>
    <cellStyle name="桁区切り [0.00]_RESULTS" xfId="325" xr:uid="{4F0EDC23-17BD-4B39-B728-196A3BC880D1}"/>
    <cellStyle name="桁区切り_RESULTS" xfId="326" xr:uid="{0413BBCE-20D1-4E96-B1CA-39813B4EAE4E}"/>
    <cellStyle name="貨幣 2" xfId="239" xr:uid="{00000000-0005-0000-0000-0000EF000000}"/>
    <cellStyle name="貨幣 2 2" xfId="240" xr:uid="{00000000-0005-0000-0000-0000F0000000}"/>
    <cellStyle name="貨幣 2 2 2" xfId="241" xr:uid="{00000000-0005-0000-0000-0000F1000000}"/>
    <cellStyle name="貨幣 2 2 2 2" xfId="242" xr:uid="{00000000-0005-0000-0000-0000F2000000}"/>
    <cellStyle name="貨幣 2 2 2 2 2" xfId="4575" xr:uid="{7BC48889-6496-4B3B-8523-B0C26A9DAC2D}"/>
    <cellStyle name="貨幣 2 2 2 3" xfId="4574" xr:uid="{B5BC3EDD-90EF-464A-AB2E-97724A748D15}"/>
    <cellStyle name="貨幣 2 2 3" xfId="243" xr:uid="{00000000-0005-0000-0000-0000F3000000}"/>
    <cellStyle name="貨幣 2 2 3 2" xfId="4576" xr:uid="{81BA30DC-3885-4F7D-A089-2FE987CE80C0}"/>
    <cellStyle name="貨幣 2 2 4" xfId="4360" xr:uid="{B7ABCBF7-431F-4494-9B8B-EE2A88F87FEE}"/>
    <cellStyle name="貨幣 2 2 4 2" xfId="4711" xr:uid="{2E62C1DC-E4C5-42E9-8CF2-CE858F7DFD4D}"/>
    <cellStyle name="貨幣 2 2 5" xfId="4573" xr:uid="{E576F54E-1D14-42E9-80F0-BDE232622C59}"/>
    <cellStyle name="貨幣 2 3" xfId="244" xr:uid="{00000000-0005-0000-0000-0000F4000000}"/>
    <cellStyle name="貨幣 2 3 2" xfId="245" xr:uid="{00000000-0005-0000-0000-0000F5000000}"/>
    <cellStyle name="貨幣 2 3 2 2" xfId="4578" xr:uid="{24DB76B8-9BF1-40C7-BFC6-77A353A73032}"/>
    <cellStyle name="貨幣 2 3 3" xfId="4384" xr:uid="{107D6265-69AF-4ACE-B3C9-3156505F0248}"/>
    <cellStyle name="貨幣 2 3 3 2" xfId="4735" xr:uid="{7FC1FEDA-25E3-4BB1-804D-0C6AEEF1D6C4}"/>
    <cellStyle name="貨幣 2 3 4" xfId="4577" xr:uid="{F8C6722B-0504-4393-86F9-59B2D2FACF88}"/>
    <cellStyle name="貨幣 2 4" xfId="246" xr:uid="{00000000-0005-0000-0000-0000F6000000}"/>
    <cellStyle name="貨幣 2 4 2" xfId="4408" xr:uid="{DFD9AD26-E2FC-40E9-BBAA-C3FADB200E59}"/>
    <cellStyle name="貨幣 2 4 2 2" xfId="4759" xr:uid="{EC0D6EB5-1BCD-4E80-9C32-5A859BAC23B4}"/>
    <cellStyle name="貨幣 2 4 3" xfId="4579" xr:uid="{308E7913-3B4D-4C00-8670-ABE729625CD3}"/>
    <cellStyle name="貨幣 2 5" xfId="349" xr:uid="{E9B60D4F-3315-4174-805E-C4833C723B48}"/>
    <cellStyle name="貨幣 2 5 2" xfId="4610" xr:uid="{9FCFCDC6-0180-40D9-9B51-814D6C1B6D8D}"/>
    <cellStyle name="貨幣 2 6" xfId="4572" xr:uid="{DB5D3539-52C5-420D-B3C9-EE5158C80677}"/>
    <cellStyle name="貨幣[0]" xfId="247" xr:uid="{00000000-0005-0000-0000-0000F7000000}"/>
    <cellStyle name="貨幣[0] 2" xfId="248" xr:uid="{00000000-0005-0000-0000-0000F8000000}"/>
    <cellStyle name="貨幣[0] 2 2" xfId="249" xr:uid="{00000000-0005-0000-0000-0000F9000000}"/>
    <cellStyle name="貨幣[0] 2 2 2" xfId="250" xr:uid="{00000000-0005-0000-0000-0000FA000000}"/>
    <cellStyle name="貨幣[0] 2 2 2 2" xfId="251" xr:uid="{00000000-0005-0000-0000-0000FB000000}"/>
    <cellStyle name="貨幣[0] 2 2 2 2 2" xfId="4583" xr:uid="{E63C8F21-206B-49A5-A923-33AC51E0CE3C}"/>
    <cellStyle name="貨幣[0] 2 2 2 3" xfId="4582" xr:uid="{66F7A229-15B5-4307-9B3E-0FA8ABC52EDE}"/>
    <cellStyle name="貨幣[0] 2 2 3" xfId="252" xr:uid="{00000000-0005-0000-0000-0000FC000000}"/>
    <cellStyle name="貨幣[0] 2 2 3 2" xfId="4584" xr:uid="{D8A689EF-838A-4411-9E6A-391DF90D8807}"/>
    <cellStyle name="貨幣[0] 2 2 4" xfId="4361" xr:uid="{B9F9160F-848C-4D58-8BD8-3CAD29C95ABC}"/>
    <cellStyle name="貨幣[0] 2 2 4 2" xfId="4712" xr:uid="{63D7BFAA-13C2-4CBE-AC36-69CD1A28D531}"/>
    <cellStyle name="貨幣[0] 2 2 5" xfId="4581" xr:uid="{0F5EB73B-FFF0-4E13-A7F0-1D5C4CD8562D}"/>
    <cellStyle name="貨幣[0] 2 3" xfId="253" xr:uid="{00000000-0005-0000-0000-0000FD000000}"/>
    <cellStyle name="貨幣[0] 2 3 2" xfId="254" xr:uid="{00000000-0005-0000-0000-0000FE000000}"/>
    <cellStyle name="貨幣[0] 2 3 2 2" xfId="4586" xr:uid="{9CB43BE9-77EF-4364-9D29-0AF83CB915C3}"/>
    <cellStyle name="貨幣[0] 2 3 3" xfId="4385" xr:uid="{71897D23-6D7B-482D-A387-DC26611792CA}"/>
    <cellStyle name="貨幣[0] 2 3 3 2" xfId="4736" xr:uid="{E1C648F1-35BE-4406-8649-EEC04F040D78}"/>
    <cellStyle name="貨幣[0] 2 3 4" xfId="4585" xr:uid="{FBAAC849-AF24-4C8C-8881-5BFB04E83AB7}"/>
    <cellStyle name="貨幣[0] 2 4" xfId="255" xr:uid="{00000000-0005-0000-0000-0000FF000000}"/>
    <cellStyle name="貨幣[0] 2 4 2" xfId="4409" xr:uid="{87FC9523-11A2-47E1-B58F-A530A4DCB84E}"/>
    <cellStyle name="貨幣[0] 2 4 2 2" xfId="4760" xr:uid="{1D5A77DA-3286-4D1B-AFED-1BD1E706C936}"/>
    <cellStyle name="貨幣[0] 2 4 3" xfId="4587" xr:uid="{656950AE-B58A-4E88-9A94-63294FF8B43A}"/>
    <cellStyle name="貨幣[0] 2 5" xfId="350" xr:uid="{19AEF9C9-FFE5-4F41-9635-176E83C6579A}"/>
    <cellStyle name="貨幣[0] 2 5 2" xfId="4611" xr:uid="{C6B3C77B-5ABB-4965-B086-F73487590AF6}"/>
    <cellStyle name="貨幣[0] 2 6" xfId="4580" xr:uid="{E08E6A8F-245A-4591-94D1-A42B6530B684}"/>
    <cellStyle name="貨幣[0]_0328-1.87" xfId="327" xr:uid="{EE3B83DC-0729-48AB-AD4E-EE34F308F55F}"/>
    <cellStyle name="通貨 [0.00]_RESULTS" xfId="328" xr:uid="{582BB54F-3DCC-42E8-8F6D-914FBE418AD9}"/>
    <cellStyle name="通貨_RESULTS" xfId="329" xr:uid="{82B60DFD-D1BE-491D-A367-244481A4294C}"/>
    <cellStyle name="連結的儲存格" xfId="256" builtinId="24" customBuiltin="1"/>
    <cellStyle name="連結的儲存格 2" xfId="257" xr:uid="{00000000-0005-0000-0000-000001010000}"/>
    <cellStyle name="備註" xfId="258" builtinId="10" customBuiltin="1"/>
    <cellStyle name="備註 10" xfId="568" xr:uid="{06E710CD-0438-4793-83F5-EBD7AE6A69D8}"/>
    <cellStyle name="備註 10 10" xfId="1315" xr:uid="{0A17A96B-A65A-45C9-8023-8CDF8026B47A}"/>
    <cellStyle name="備註 10 10 2" xfId="2319" xr:uid="{53EBEE3A-1359-440D-B9A2-7E1F9472550A}"/>
    <cellStyle name="備註 10 10 3" xfId="3813" xr:uid="{9250078C-E5B0-4C43-AD32-ED58BF07C06B}"/>
    <cellStyle name="備註 10 11" xfId="2408" xr:uid="{F73BA612-9EF2-4B54-99A9-FA185649BD5F}"/>
    <cellStyle name="備註 10 11 2" xfId="3902" xr:uid="{9721379D-9283-4D16-B22A-2F8DF4B6C9F3}"/>
    <cellStyle name="備註 10 12" xfId="2497" xr:uid="{9B87EE83-0E3E-4F59-98C5-1070F3048752}"/>
    <cellStyle name="備註 10 12 2" xfId="3991" xr:uid="{4D8DAFA4-CD4B-4EC4-801A-5B44DB6AC49F}"/>
    <cellStyle name="備註 10 13" xfId="2593" xr:uid="{84BAEC98-49D2-460D-89BE-769F045D0F34}"/>
    <cellStyle name="備註 10 13 2" xfId="4087" xr:uid="{4F43CB9C-7CE0-4F03-8D69-D47C45816CDB}"/>
    <cellStyle name="備註 10 14" xfId="2710" xr:uid="{2DC55CA7-6F8B-406C-A59C-7884BAE5318B}"/>
    <cellStyle name="備註 10 14 2" xfId="4192" xr:uid="{EDB1FD8E-15D1-4EBC-87E0-D10869CB1605}"/>
    <cellStyle name="備註 10 15" xfId="2763" xr:uid="{E214A76E-A2CB-4E8F-B703-6A42873D0692}"/>
    <cellStyle name="備註 10 15 2" xfId="4238" xr:uid="{6A529C82-B73E-4FEE-871F-8580800F0D27}"/>
    <cellStyle name="備註 10 16" xfId="2856" xr:uid="{F9FFCEEB-B89A-4DB1-A968-7AACCF9EEB4D}"/>
    <cellStyle name="備註 10 16 2" xfId="4331" xr:uid="{AC37CEAA-7AAB-45EE-927B-82D5C63F2D94}"/>
    <cellStyle name="備註 10 17" xfId="1438" xr:uid="{F892376E-92DD-4CD2-B959-847A0D0BD8BF}"/>
    <cellStyle name="備註 10 18" xfId="2956" xr:uid="{0EB80400-D898-4EFD-9DE9-D19D0475CE0A}"/>
    <cellStyle name="備註 10 2" xfId="676" xr:uid="{80F4C35D-D3BF-444F-AE53-2D0A698C800F}"/>
    <cellStyle name="備註 10 2 2" xfId="1576" xr:uid="{7FDF6115-9ADB-4AAB-934B-6C1CDBF860BB}"/>
    <cellStyle name="備註 10 2 3" xfId="3082" xr:uid="{6AF165CE-C278-42E1-80DD-48DC6167C700}"/>
    <cellStyle name="備註 10 3" xfId="764" xr:uid="{D15B5D7B-6B21-49DB-B9B1-CB4A406537EF}"/>
    <cellStyle name="備註 10 3 2" xfId="1667" xr:uid="{BE167D76-0A98-4234-89D9-DCF089AEF017}"/>
    <cellStyle name="備註 10 3 3" xfId="3173" xr:uid="{422EC78A-47A9-4EB1-8825-C536ACD892EB}"/>
    <cellStyle name="備註 10 4" xfId="844" xr:uid="{2D24F6C3-1B0A-4D5E-B9AA-571C2C180C3A}"/>
    <cellStyle name="備註 10 4 2" xfId="1767" xr:uid="{CC2ECD49-1773-4AB6-822F-0BF23140B523}"/>
    <cellStyle name="備註 10 4 3" xfId="3273" xr:uid="{91D6AF45-BD06-402E-80C6-EC8DBDB7F36A}"/>
    <cellStyle name="備註 10 5" xfId="936" xr:uid="{0D40E97F-373B-4514-B2EC-4915F71849C5}"/>
    <cellStyle name="備註 10 5 2" xfId="1857" xr:uid="{DE9063B6-3EC8-440F-AD02-6AB98B6F8D93}"/>
    <cellStyle name="備註 10 5 3" xfId="3363" xr:uid="{D38AD5BD-1A59-49FB-988F-0CC322717A3F}"/>
    <cellStyle name="備註 10 6" xfId="1009" xr:uid="{3EEBC4A8-D697-47EB-9047-5D68E37D1247}"/>
    <cellStyle name="備註 10 6 2" xfId="1945" xr:uid="{590BEAA0-B4EE-4FF4-A9C7-EEB1C7790ACE}"/>
    <cellStyle name="備註 10 6 3" xfId="3451" xr:uid="{83112B21-2796-46C5-A217-01788F929698}"/>
    <cellStyle name="備註 10 7" xfId="1061" xr:uid="{60E770FD-C14F-4B06-B089-ABD587B4A4B3}"/>
    <cellStyle name="備註 10 7 2" xfId="2023" xr:uid="{5E468975-3B70-4551-BC3B-AC5295715C73}"/>
    <cellStyle name="備註 10 7 3" xfId="3529" xr:uid="{140F3615-D121-4BA0-BA7A-3FC587FE94ED}"/>
    <cellStyle name="備註 10 8" xfId="1139" xr:uid="{BB92E29A-6582-40AE-A5AA-95A78E0958BD}"/>
    <cellStyle name="備註 10 8 2" xfId="2101" xr:uid="{3FC31B42-F69B-4D13-8B0A-B7762558704F}"/>
    <cellStyle name="備註 10 8 3" xfId="3607" xr:uid="{54706564-CCA9-41C8-9629-02B5B0EF7652}"/>
    <cellStyle name="備註 10 9" xfId="1227" xr:uid="{F06CE144-54A1-436E-AB29-A60E589167E7}"/>
    <cellStyle name="備註 10 9 2" xfId="2223" xr:uid="{60989D81-8262-419F-BE8D-1D135F43FC49}"/>
    <cellStyle name="備註 10 9 3" xfId="3717" xr:uid="{01C023FD-46A3-4ABD-861F-7965980D86AF}"/>
    <cellStyle name="備註 11" xfId="2628" xr:uid="{28E6450F-9B6E-4B62-8429-EB45B07D7E93}"/>
    <cellStyle name="備註 11 2" xfId="4122" xr:uid="{25DFA669-632E-45AD-9F1E-87C3E933BD64}"/>
    <cellStyle name="備註 2" xfId="259" xr:uid="{00000000-0005-0000-0000-000003010000}"/>
    <cellStyle name="備註 2 10" xfId="2624" xr:uid="{4BA86370-A077-4FDC-B3DC-A344F75C32CB}"/>
    <cellStyle name="備註 2 10 2" xfId="4118" xr:uid="{CA32A05F-0F39-4E70-BABD-04DC9A49B846}"/>
    <cellStyle name="備註 2 2" xfId="533" xr:uid="{8B151B34-CBEC-410A-9894-3DABC49F72CF}"/>
    <cellStyle name="備註 2 2 10" xfId="2379" xr:uid="{6F53A92F-7476-4BCD-B2AA-5BBF8EE33ED5}"/>
    <cellStyle name="備註 2 2 10 2" xfId="3873" xr:uid="{E2867C3A-1284-4EC8-B00F-5AE06FA4AAE7}"/>
    <cellStyle name="備註 2 2 11" xfId="2468" xr:uid="{E2AAFFD1-E96C-4BBC-B6F4-A62D4D0ADD5A}"/>
    <cellStyle name="備註 2 2 11 2" xfId="3962" xr:uid="{3219B129-E518-411C-8063-0453B7D7DB0B}"/>
    <cellStyle name="備註 2 2 12" xfId="2564" xr:uid="{938F3721-707D-4890-8CC2-F35B72114607}"/>
    <cellStyle name="備註 2 2 12 2" xfId="4058" xr:uid="{91A91D92-A6C7-40E4-AC53-0D49B518C50F}"/>
    <cellStyle name="備註 2 2 13" xfId="2734" xr:uid="{CC994933-684A-482D-B2E6-FE8C20339499}"/>
    <cellStyle name="備註 2 2 13 2" xfId="4209" xr:uid="{855CD0B1-4B95-4DBC-A2E4-7075DCC3F0BF}"/>
    <cellStyle name="備註 2 2 14" xfId="2827" xr:uid="{97249E2C-743D-4E1A-997A-5E88397401EC}"/>
    <cellStyle name="備註 2 2 14 2" xfId="4302" xr:uid="{9AE34BFB-C408-4F44-8021-BF4EE3964CBA}"/>
    <cellStyle name="備註 2 2 15" xfId="1403" xr:uid="{10BA4B70-7D75-4BB3-9035-B5A46039EA71}"/>
    <cellStyle name="備註 2 2 16" xfId="2927" xr:uid="{5FD6A20B-FF74-45F2-AC03-412E13715E18}"/>
    <cellStyle name="備註 2 2 2" xfId="645" xr:uid="{6013B0FD-0A8F-4CE2-8DA1-E0E5C7803A7F}"/>
    <cellStyle name="備註 2 2 2 2" xfId="1545" xr:uid="{EEBFF30F-C05B-4201-9D0A-35067EB3F04D}"/>
    <cellStyle name="備註 2 2 2 3" xfId="3057" xr:uid="{A5B201FC-8D5C-491D-9EB0-2C8F36499B80}"/>
    <cellStyle name="備註 2 2 3" xfId="814" xr:uid="{27304041-45B8-42B9-BFB5-DF1B8A0AAFEE}"/>
    <cellStyle name="備註 2 2 3 2" xfId="1636" xr:uid="{0B589CA6-9D50-47C7-BD98-0204D95025C8}"/>
    <cellStyle name="備註 2 2 3 3" xfId="3142" xr:uid="{704D369C-AF81-40B4-9FF6-74E761D0B4F0}"/>
    <cellStyle name="備註 2 2 4" xfId="903" xr:uid="{ADE63D28-6B56-43B8-A70E-E23E62C2EF0E}"/>
    <cellStyle name="備註 2 2 4 2" xfId="1736" xr:uid="{E61FAC21-4E07-4F9B-A861-83ED69538606}"/>
    <cellStyle name="備註 2 2 4 3" xfId="3242" xr:uid="{2074EF6F-AB01-4BB8-A64A-72F71954D53B}"/>
    <cellStyle name="備註 2 2 5" xfId="1110" xr:uid="{3B8579AC-0512-47CF-850C-76458737999A}"/>
    <cellStyle name="備註 2 2 5 2" xfId="1826" xr:uid="{268D2933-CEFD-482C-B28D-97816F2A587E}"/>
    <cellStyle name="備註 2 2 5 3" xfId="3332" xr:uid="{34DDD50F-CB89-445A-AF65-6E87C453937A}"/>
    <cellStyle name="備註 2 2 6" xfId="1198" xr:uid="{F44E1F0C-64D0-467E-B448-6C595BC521EB}"/>
    <cellStyle name="備註 2 2 6 2" xfId="1916" xr:uid="{BA9513F0-F337-4974-985C-0291603CFFE5}"/>
    <cellStyle name="備註 2 2 6 3" xfId="3422" xr:uid="{3C7EC14A-F5B9-4692-91AB-39130DBA4068}"/>
    <cellStyle name="備註 2 2 7" xfId="1286" xr:uid="{48D952E0-0C1D-48A7-BF47-496AE41F5C34}"/>
    <cellStyle name="備註 2 2 7 2" xfId="2072" xr:uid="{4020820B-6FA9-4A4D-BA2E-10995355C05D}"/>
    <cellStyle name="備註 2 2 7 3" xfId="3578" xr:uid="{7768C67B-0C94-42DB-906E-87F8033E9E59}"/>
    <cellStyle name="備註 2 2 8" xfId="2188" xr:uid="{565A328F-4D10-4997-8BFD-1331EA1155A7}"/>
    <cellStyle name="備註 2 2 8 2" xfId="3688" xr:uid="{EEB5B6C9-4FF4-4203-92A1-E6AAF29848FA}"/>
    <cellStyle name="備註 2 2 9" xfId="2290" xr:uid="{31D97CCE-0E75-480D-8BF7-FB4F77115A38}"/>
    <cellStyle name="備註 2 2 9 2" xfId="3784" xr:uid="{05DFE401-95C6-4F72-A261-6F35D603455D}"/>
    <cellStyle name="備註 2 3" xfId="520" xr:uid="{299CC741-02B7-42BB-9ED4-3C8B65011104}"/>
    <cellStyle name="備註 2 3 10" xfId="2366" xr:uid="{191CA8CB-49F9-4D6A-966D-8979DAA6596F}"/>
    <cellStyle name="備註 2 3 10 2" xfId="3860" xr:uid="{DB3F8E84-332B-4B59-BA64-5293EEDD3BCB}"/>
    <cellStyle name="備註 2 3 11" xfId="2455" xr:uid="{1074FA1B-3E79-4895-80C4-4A61DA659953}"/>
    <cellStyle name="備註 2 3 11 2" xfId="3949" xr:uid="{42C3407E-0A35-4494-B74B-08069EFF1888}"/>
    <cellStyle name="備註 2 3 12" xfId="2551" xr:uid="{ED1CF450-D80A-481D-A365-84DB5E6909D2}"/>
    <cellStyle name="備註 2 3 12 2" xfId="4045" xr:uid="{B7A2D8DE-8AF3-4E2F-8479-925BAA083C97}"/>
    <cellStyle name="備註 2 3 13" xfId="2632" xr:uid="{56D5ABAD-B17C-4102-A36F-0516D7E8329A}"/>
    <cellStyle name="備註 2 3 13 2" xfId="4126" xr:uid="{C0991F24-AAC3-4E31-9CE4-491025C81EE0}"/>
    <cellStyle name="備註 2 3 14" xfId="2814" xr:uid="{C1C3A3DC-C6B7-4220-A116-39081DFE1436}"/>
    <cellStyle name="備註 2 3 14 2" xfId="4289" xr:uid="{A04B9FE3-47FE-4CA5-A4D1-C13A877CD67D}"/>
    <cellStyle name="備註 2 3 15" xfId="1390" xr:uid="{37F03230-CB89-4BFC-B4F8-09647BCFE8D9}"/>
    <cellStyle name="備註 2 3 16" xfId="2914" xr:uid="{70F090A4-4629-4F4D-B22D-4A8109F6B5B1}"/>
    <cellStyle name="備註 2 3 2" xfId="632" xr:uid="{9462CEBD-2B97-444B-9E4F-CA8AB73E86CD}"/>
    <cellStyle name="備註 2 3 2 2" xfId="1533" xr:uid="{B9233F8E-D237-48A9-BB30-FEE4DC81C5F5}"/>
    <cellStyle name="備註 2 3 2 3" xfId="3045" xr:uid="{F807CC52-5CD9-4D2C-B09A-A6B117E5D519}"/>
    <cellStyle name="備註 2 3 3" xfId="801" xr:uid="{91B97DD6-94C7-42C6-BA88-A9FFBEAE749B}"/>
    <cellStyle name="備註 2 3 3 2" xfId="1623" xr:uid="{059B40F5-0C66-426E-81EE-14498AB5A19E}"/>
    <cellStyle name="備註 2 3 3 3" xfId="3129" xr:uid="{0C34EE41-6F13-4FB6-A15F-A13E0C02EECA}"/>
    <cellStyle name="備註 2 3 4" xfId="890" xr:uid="{F57FBB1A-34CE-4F3B-A206-157FF476DC6D}"/>
    <cellStyle name="備註 2 3 4 2" xfId="1723" xr:uid="{12D332AA-1E46-4AFA-9E08-FD92755F5FCC}"/>
    <cellStyle name="備註 2 3 4 3" xfId="3229" xr:uid="{5A288E59-799B-4DA7-A11F-A947961EE3FB}"/>
    <cellStyle name="備註 2 3 5" xfId="1097" xr:uid="{AB94A362-90FE-4C1E-9EE1-FC3A3F1A5F40}"/>
    <cellStyle name="備註 2 3 5 2" xfId="1813" xr:uid="{3E47EACB-9CF4-4E6D-8409-C7903F5B1D0F}"/>
    <cellStyle name="備註 2 3 5 3" xfId="3319" xr:uid="{1E04730A-87EC-48E1-B0D8-E9E23E3B2919}"/>
    <cellStyle name="備註 2 3 6" xfId="1185" xr:uid="{D9328C08-6F64-4EF4-A115-DF3064DCBCF8}"/>
    <cellStyle name="備註 2 3 6 2" xfId="1903" xr:uid="{33AB64A7-4A54-4143-AEC0-B7DF4ED139DA}"/>
    <cellStyle name="備註 2 3 6 3" xfId="3409" xr:uid="{626B5DAB-E0FB-41CE-A64D-99A9A6CC7D51}"/>
    <cellStyle name="備註 2 3 7" xfId="1273" xr:uid="{CEA3822D-6001-45AD-9E0A-A602146550C3}"/>
    <cellStyle name="備註 2 3 7 2" xfId="2059" xr:uid="{989337EF-5170-4A8A-96F6-AC3DCA5C2FD2}"/>
    <cellStyle name="備註 2 3 7 3" xfId="3565" xr:uid="{9FE4924D-646D-4A8D-B3CA-7CB391E862A7}"/>
    <cellStyle name="備註 2 3 8" xfId="2175" xr:uid="{949209F8-0778-4218-9408-ACA93D73471F}"/>
    <cellStyle name="備註 2 3 8 2" xfId="3675" xr:uid="{DF5607AE-F59A-424B-916C-77E83C08FF84}"/>
    <cellStyle name="備註 2 3 9" xfId="2277" xr:uid="{61B1EAC4-E03F-479F-871C-0439032F8276}"/>
    <cellStyle name="備註 2 3 9 2" xfId="3771" xr:uid="{A9E0E420-AB67-4F39-9F0C-0EAF858DD46A}"/>
    <cellStyle name="備註 2 4" xfId="503" xr:uid="{0787A90C-0819-41C0-9E82-35C8620D9938}"/>
    <cellStyle name="備註 2 4 10" xfId="2349" xr:uid="{72572876-CA61-42D9-8CC3-D4AC0657113C}"/>
    <cellStyle name="備註 2 4 10 2" xfId="3843" xr:uid="{F43B4962-D966-422A-8162-B6229E94A71A}"/>
    <cellStyle name="備註 2 4 11" xfId="2438" xr:uid="{9261AF0F-E679-45E7-9531-3C3EACEA4581}"/>
    <cellStyle name="備註 2 4 11 2" xfId="3932" xr:uid="{19B75137-D3B7-4652-9A14-6CD9BBAA7AFF}"/>
    <cellStyle name="備註 2 4 12" xfId="2534" xr:uid="{9F88B10E-46A6-409C-85A1-1BC6E1DF6E7D}"/>
    <cellStyle name="備註 2 4 12 2" xfId="4028" xr:uid="{EA0C519C-4849-4D0D-AE2C-7060157B7A6D}"/>
    <cellStyle name="備註 2 4 13" xfId="2615" xr:uid="{0082C432-360F-40FA-81CF-A9D7636CF917}"/>
    <cellStyle name="備註 2 4 13 2" xfId="4109" xr:uid="{7653DF9D-5D64-4C17-8432-0D6518514E69}"/>
    <cellStyle name="備註 2 4 14" xfId="2797" xr:uid="{1431143E-C610-4B37-8042-71A22C9727C3}"/>
    <cellStyle name="備註 2 4 14 2" xfId="4272" xr:uid="{C20B9BF3-E73F-4FA4-A2E2-15BF422526BD}"/>
    <cellStyle name="備註 2 4 15" xfId="1373" xr:uid="{E521603F-F033-4D51-9475-F80D93E99493}"/>
    <cellStyle name="備註 2 4 16" xfId="2897" xr:uid="{1DD6A7EF-B0CB-4A0C-8319-BC0CABD58DB9}"/>
    <cellStyle name="備註 2 4 2" xfId="615" xr:uid="{E319A05D-21E8-4DA6-ABF8-D309B19F59AD}"/>
    <cellStyle name="備註 2 4 2 2" xfId="1516" xr:uid="{E2AB06CA-D5AE-4BAB-AA87-90F81DBCAA63}"/>
    <cellStyle name="備註 2 4 2 3" xfId="3028" xr:uid="{AAB4F8AA-3B64-4F69-BC8F-823882C6DC4C}"/>
    <cellStyle name="備註 2 4 3" xfId="784" xr:uid="{F481A90C-44A8-40B4-8D51-61D0C92E09B3}"/>
    <cellStyle name="備註 2 4 3 2" xfId="1606" xr:uid="{BDC7D18E-B617-4796-8982-675B79BDB768}"/>
    <cellStyle name="備註 2 4 3 3" xfId="3112" xr:uid="{5934A7CD-8AEE-4DCA-AB12-0BD8F4618285}"/>
    <cellStyle name="備註 2 4 4" xfId="873" xr:uid="{3A350844-48A2-4946-85F5-A01FE5EAD2EA}"/>
    <cellStyle name="備註 2 4 4 2" xfId="1706" xr:uid="{FB2C666D-4F6D-4E02-8F62-BA9171BBA134}"/>
    <cellStyle name="備註 2 4 4 3" xfId="3212" xr:uid="{44A343F1-51A9-4DD6-A39D-3252E47F3DAE}"/>
    <cellStyle name="備註 2 4 5" xfId="1080" xr:uid="{F4CB92F0-76B9-4C58-B22D-C6D5CB7655D4}"/>
    <cellStyle name="備註 2 4 5 2" xfId="1796" xr:uid="{8F987DB5-5E17-4075-8B86-A82A93F02954}"/>
    <cellStyle name="備註 2 4 5 3" xfId="3302" xr:uid="{1EA85C17-261D-40D8-8615-A152B95ED4BE}"/>
    <cellStyle name="備註 2 4 6" xfId="1168" xr:uid="{2FEA7F00-6F05-4870-82B8-E238AB2D19E7}"/>
    <cellStyle name="備註 2 4 6 2" xfId="1886" xr:uid="{427C768E-BB4B-4854-A6A2-FE0292E58E9F}"/>
    <cellStyle name="備註 2 4 6 3" xfId="3392" xr:uid="{D81608D4-C36B-44EA-8C87-E190F9900679}"/>
    <cellStyle name="備註 2 4 7" xfId="1256" xr:uid="{C3A39EBD-64EB-4447-81DE-25FF6CC34890}"/>
    <cellStyle name="備註 2 4 7 2" xfId="2042" xr:uid="{48803825-7174-4723-ACD8-E28ED83837EE}"/>
    <cellStyle name="備註 2 4 7 3" xfId="3548" xr:uid="{E9549315-E9CC-4830-B604-859D13653C3D}"/>
    <cellStyle name="備註 2 4 8" xfId="2158" xr:uid="{F05B08EC-1733-4BDE-AA77-E967D0EB7DFC}"/>
    <cellStyle name="備註 2 4 8 2" xfId="3658" xr:uid="{57E1B0F7-B256-48D9-806A-1B6FE4D77374}"/>
    <cellStyle name="備註 2 4 9" xfId="2260" xr:uid="{BA627B55-E079-4D1D-ACB1-09C21657669F}"/>
    <cellStyle name="備註 2 4 9 2" xfId="3754" xr:uid="{14070BC8-F9D6-4CF2-BD53-67F4F55020FF}"/>
    <cellStyle name="備註 2 5" xfId="536" xr:uid="{F4EE1FB2-0367-494A-B585-33704B7B92C5}"/>
    <cellStyle name="備註 2 5 10" xfId="2382" xr:uid="{23475752-9492-4B50-9244-A154EFEA17D4}"/>
    <cellStyle name="備註 2 5 10 2" xfId="3876" xr:uid="{62E0B967-6041-4DDE-9A96-BE442C1A5DB1}"/>
    <cellStyle name="備註 2 5 11" xfId="2471" xr:uid="{FF1F3165-1708-48FD-892C-144F73DC995D}"/>
    <cellStyle name="備註 2 5 11 2" xfId="3965" xr:uid="{C62A950A-5257-4F5E-A83C-53A6A7D9914C}"/>
    <cellStyle name="備註 2 5 12" xfId="2567" xr:uid="{864D96E3-17F9-47E1-BCA4-10A0E92C91D4}"/>
    <cellStyle name="備註 2 5 12 2" xfId="4061" xr:uid="{8ED8284C-F807-4438-9432-4D7CF12BB07D}"/>
    <cellStyle name="備註 2 5 13" xfId="2737" xr:uid="{7AE44A9A-7EA9-4FF8-9DCA-A5BAACB85F30}"/>
    <cellStyle name="備註 2 5 13 2" xfId="4212" xr:uid="{03A0FB22-A3C3-44DE-97A1-E68F0737F67C}"/>
    <cellStyle name="備註 2 5 14" xfId="2830" xr:uid="{EE7DECB1-C41C-4644-BB05-FB582630EB18}"/>
    <cellStyle name="備註 2 5 14 2" xfId="4305" xr:uid="{A1B3439A-FAC5-4EC7-927D-5F7FD7C88F40}"/>
    <cellStyle name="備註 2 5 15" xfId="1406" xr:uid="{0515BF9D-89F9-4847-864B-7958D2F5F658}"/>
    <cellStyle name="備註 2 5 16" xfId="2930" xr:uid="{13D14912-99E2-43D6-B2E5-C16F84B3A5F1}"/>
    <cellStyle name="備註 2 5 2" xfId="648" xr:uid="{3031CE49-3BB4-4469-AF6B-3C0C30748865}"/>
    <cellStyle name="備註 2 5 2 2" xfId="1548" xr:uid="{9793931B-C459-4E3D-99FD-6376473C908D}"/>
    <cellStyle name="備註 2 5 2 3" xfId="3060" xr:uid="{7F2BE4E9-2021-44FF-9853-CDFB72E2CB9D}"/>
    <cellStyle name="備註 2 5 3" xfId="817" xr:uid="{7ED21D5B-7640-4B40-ACF0-E400A3A3108D}"/>
    <cellStyle name="備註 2 5 3 2" xfId="1639" xr:uid="{289459B4-C396-4948-9BD3-07CEA27D1F61}"/>
    <cellStyle name="備註 2 5 3 3" xfId="3145" xr:uid="{2B9EAE8E-EA91-43CA-9DCC-45E63DE0FA30}"/>
    <cellStyle name="備註 2 5 4" xfId="906" xr:uid="{8F129D74-DECD-4DE2-8705-47D95AC418E3}"/>
    <cellStyle name="備註 2 5 4 2" xfId="1739" xr:uid="{AB326558-9386-4352-8F8A-F42D48D8CD8B}"/>
    <cellStyle name="備註 2 5 4 3" xfId="3245" xr:uid="{A826840C-4E8E-492C-B5DF-9E2F42909684}"/>
    <cellStyle name="備註 2 5 5" xfId="1113" xr:uid="{08FA2846-CE21-4E9D-BCB8-F712BA9CA814}"/>
    <cellStyle name="備註 2 5 5 2" xfId="1829" xr:uid="{AE660E3D-0644-4ED9-B1EF-304A96C6594D}"/>
    <cellStyle name="備註 2 5 5 3" xfId="3335" xr:uid="{FCC7F323-C0B3-4A67-960E-91B295B414CB}"/>
    <cellStyle name="備註 2 5 6" xfId="1201" xr:uid="{D484D4A5-B753-4286-A015-644657EC1C56}"/>
    <cellStyle name="備註 2 5 6 2" xfId="1919" xr:uid="{3598CA3C-D9B3-47C8-9303-35342D91D025}"/>
    <cellStyle name="備註 2 5 6 3" xfId="3425" xr:uid="{807C9411-0BB2-42F3-8F24-9CE59833AD54}"/>
    <cellStyle name="備註 2 5 7" xfId="1289" xr:uid="{0D97710A-E774-425D-A89F-31A03409E37B}"/>
    <cellStyle name="備註 2 5 7 2" xfId="2075" xr:uid="{1719454D-7386-4740-93C4-9DF2AD21510A}"/>
    <cellStyle name="備註 2 5 7 3" xfId="3581" xr:uid="{A1CE5F87-68C7-48BD-8D45-9390B79814FA}"/>
    <cellStyle name="備註 2 5 8" xfId="2191" xr:uid="{667C3B67-EB4D-478C-9C9E-D2A7C50CCA25}"/>
    <cellStyle name="備註 2 5 8 2" xfId="3691" xr:uid="{1B807340-DF99-48C3-8F60-427D4E0F50FA}"/>
    <cellStyle name="備註 2 5 9" xfId="2293" xr:uid="{AA8B9CF5-C187-4963-9406-39A11240DAA7}"/>
    <cellStyle name="備註 2 5 9 2" xfId="3787" xr:uid="{21B6DE50-D582-4F85-852B-EDAD84FFC67C}"/>
    <cellStyle name="備註 2 6" xfId="560" xr:uid="{81612572-2022-4FFA-84C4-FEBC0DCBF35B}"/>
    <cellStyle name="備註 2 6 10" xfId="2489" xr:uid="{44774B82-A6D3-46D6-A372-91F7B246DB4B}"/>
    <cellStyle name="備註 2 6 10 2" xfId="3983" xr:uid="{113EC623-6971-4622-A464-AE4CD2388E64}"/>
    <cellStyle name="備註 2 6 11" xfId="2585" xr:uid="{577CD9EE-3122-4266-B8BD-157A08EEBD76}"/>
    <cellStyle name="備註 2 6 11 2" xfId="4079" xr:uid="{D8BC2823-D73C-4E99-8216-95C0FFA44887}"/>
    <cellStyle name="備註 2 6 12" xfId="2755" xr:uid="{0098195C-564B-4D19-A2A3-1F8294D16E54}"/>
    <cellStyle name="備註 2 6 12 2" xfId="4230" xr:uid="{E65424AD-1C03-4C5A-9D72-136979095448}"/>
    <cellStyle name="備註 2 6 13" xfId="2848" xr:uid="{C03918C2-D448-4498-9BC4-C744A603AEEA}"/>
    <cellStyle name="備註 2 6 13 2" xfId="4323" xr:uid="{9C401625-BBDC-407D-9FEB-6441E2A2FE44}"/>
    <cellStyle name="備註 2 6 14" xfId="1430" xr:uid="{92EA6703-6D87-44CA-B74C-6046DCD70D96}"/>
    <cellStyle name="備註 2 6 15" xfId="2948" xr:uid="{A6AA6E10-93EA-41E6-864F-34C2D660F2DB}"/>
    <cellStyle name="備註 2 6 2" xfId="668" xr:uid="{68373DE9-E13D-4E9A-BD12-CA8D1DD85BD9}"/>
    <cellStyle name="備註 2 6 2 2" xfId="1659" xr:uid="{CD767969-638A-4306-B142-6905BC7EC8D0}"/>
    <cellStyle name="備註 2 6 2 3" xfId="3165" xr:uid="{7FF69E02-7639-46FD-BD96-FB4A12CBC3AE}"/>
    <cellStyle name="備註 2 6 3" xfId="836" xr:uid="{77F330BA-ADB0-4649-96E6-A92AE9C0A101}"/>
    <cellStyle name="備註 2 6 3 2" xfId="1759" xr:uid="{DBAA1360-F628-4232-A5D3-2BE73996FC9A}"/>
    <cellStyle name="備註 2 6 3 3" xfId="3265" xr:uid="{270815F2-CE99-470A-AE34-FE1CDFD28A3B}"/>
    <cellStyle name="備註 2 6 4" xfId="928" xr:uid="{B157EA74-19C8-4894-8D37-A9D8DC31CD4E}"/>
    <cellStyle name="備註 2 6 4 2" xfId="1849" xr:uid="{41AA3A7B-833D-4BF9-9D7D-1C6D25626D2D}"/>
    <cellStyle name="備註 2 6 4 3" xfId="3355" xr:uid="{0868707B-0C1B-4BC3-9286-C1A67332A01C}"/>
    <cellStyle name="備註 2 6 5" xfId="1131" xr:uid="{8CB80DE0-5EF3-4971-9139-83592B3AE2B5}"/>
    <cellStyle name="備註 2 6 5 2" xfId="1937" xr:uid="{84AEFE55-68B5-4F63-8482-AE97E1D51E0B}"/>
    <cellStyle name="備註 2 6 5 3" xfId="3443" xr:uid="{8A8B077D-DF98-442B-A185-07C985683F80}"/>
    <cellStyle name="備註 2 6 6" xfId="1219" xr:uid="{45A9C4FE-D3BF-4C4B-AB54-9A4F00319D8B}"/>
    <cellStyle name="備註 2 6 6 2" xfId="2093" xr:uid="{9E55B3DB-61E8-4D7F-A16F-0E5739186323}"/>
    <cellStyle name="備註 2 6 6 3" xfId="3599" xr:uid="{A89DFE9C-E126-4E1E-9975-4C8C4FFB3020}"/>
    <cellStyle name="備註 2 6 7" xfId="1307" xr:uid="{C3EA6A39-9C16-4001-9990-82C506BFFE1F}"/>
    <cellStyle name="備註 2 6 7 2" xfId="2215" xr:uid="{5728E210-C3E2-45FB-9B00-900E31C4B905}"/>
    <cellStyle name="備註 2 6 7 3" xfId="3709" xr:uid="{893F02EE-9021-45D3-81F2-F6B017B2A680}"/>
    <cellStyle name="備註 2 6 8" xfId="2311" xr:uid="{4644959B-67D4-46C3-AC82-0DF9FC735D0B}"/>
    <cellStyle name="備註 2 6 8 2" xfId="3805" xr:uid="{44EAACD4-5DEF-41E6-BC59-33B72999246B}"/>
    <cellStyle name="備註 2 6 9" xfId="2400" xr:uid="{F26199F8-8C13-40D6-A7EF-4490E4355CA6}"/>
    <cellStyle name="備註 2 6 9 2" xfId="3894" xr:uid="{5C960802-38C5-45B1-8224-6BBD66E32B8F}"/>
    <cellStyle name="備註 2 7" xfId="532" xr:uid="{18F542D2-2797-41CF-84D9-62476DC093FE}"/>
    <cellStyle name="備註 2 7 10" xfId="1285" xr:uid="{FD3DC95F-0A60-406A-9B45-24ED77AC655D}"/>
    <cellStyle name="備註 2 7 10 2" xfId="2289" xr:uid="{8F2AF307-0F30-4827-91CD-B690D99018D2}"/>
    <cellStyle name="備註 2 7 10 3" xfId="3783" xr:uid="{7671614D-72AB-4937-AF42-D7CFC469C175}"/>
    <cellStyle name="備註 2 7 11" xfId="2378" xr:uid="{FA79403E-EE5B-4386-8E9D-CFD0A7202823}"/>
    <cellStyle name="備註 2 7 11 2" xfId="3872" xr:uid="{5271D03D-4DB3-4EF8-9BD1-2B532AB4C301}"/>
    <cellStyle name="備註 2 7 12" xfId="2467" xr:uid="{54978D74-D2B9-4DFF-A7AB-C309F37C19B3}"/>
    <cellStyle name="備註 2 7 12 2" xfId="3961" xr:uid="{B4D3A701-3258-4911-92C9-9C565B8202BE}"/>
    <cellStyle name="備註 2 7 13" xfId="2563" xr:uid="{5DD5E879-7D5A-4963-8B65-92EAD9C1B316}"/>
    <cellStyle name="備註 2 7 13 2" xfId="4057" xr:uid="{4EB97CAC-D698-4106-8BC0-CBB49087C82D}"/>
    <cellStyle name="備註 2 7 14" xfId="2694" xr:uid="{97CD9FCB-6463-46E4-8576-D7CC478518BC}"/>
    <cellStyle name="備註 2 7 14 2" xfId="4182" xr:uid="{612CE730-847B-4249-915E-89D6177E2690}"/>
    <cellStyle name="備註 2 7 15" xfId="2733" xr:uid="{222C10F9-D309-4EE4-9EFF-65A0CDF1794A}"/>
    <cellStyle name="備註 2 7 15 2" xfId="4208" xr:uid="{6F1231DE-5C5A-4D80-B3F0-E90CFA8FAA0E}"/>
    <cellStyle name="備註 2 7 16" xfId="2826" xr:uid="{AD129E5A-2B53-46C4-A1B0-E687ECFA4A54}"/>
    <cellStyle name="備註 2 7 16 2" xfId="4301" xr:uid="{9762DA6A-AC7B-4CB8-940F-5D9CB58F14C5}"/>
    <cellStyle name="備註 2 7 17" xfId="1402" xr:uid="{C40359A9-CEDE-457A-86A5-22B056288BF4}"/>
    <cellStyle name="備註 2 7 18" xfId="2926" xr:uid="{AD732959-D76C-4CCD-9D74-12864A87513B}"/>
    <cellStyle name="備註 2 7 2" xfId="644" xr:uid="{3E4AF835-70EC-4196-B686-C36D99C09245}"/>
    <cellStyle name="備註 2 7 2 2" xfId="1544" xr:uid="{1DC0E10B-0B77-46F9-95F3-7B3B9FA7F751}"/>
    <cellStyle name="備註 2 7 2 3" xfId="3056" xr:uid="{350D6F4E-6A0F-41EF-B453-A7DBBA014F00}"/>
    <cellStyle name="備註 2 7 3" xfId="735" xr:uid="{F9696435-1274-4EA2-9923-C42709FB4BB0}"/>
    <cellStyle name="備註 2 7 3 2" xfId="1635" xr:uid="{9E1CFF95-500F-47DF-A318-D7C7AFA29303}"/>
    <cellStyle name="備註 2 7 3 3" xfId="3141" xr:uid="{2AFF8146-293E-4B2F-884F-B848B8B4DADB}"/>
    <cellStyle name="備註 2 7 4" xfId="813" xr:uid="{62BA5506-6D7C-4008-B4F5-4C4789DAF3D0}"/>
    <cellStyle name="備註 2 7 4 2" xfId="1735" xr:uid="{76C75DB6-5FD2-48E2-A417-9BA46DF6E823}"/>
    <cellStyle name="備註 2 7 4 3" xfId="3241" xr:uid="{5E114290-7ACA-4495-9719-69CF18C24708}"/>
    <cellStyle name="備註 2 7 5" xfId="902" xr:uid="{3BDD3741-F79C-4ADE-B0C5-1E8E3BD05F07}"/>
    <cellStyle name="備註 2 7 5 2" xfId="1825" xr:uid="{E1F90EE5-C597-44A0-AB67-C2913A5C341E}"/>
    <cellStyle name="備註 2 7 5 3" xfId="3331" xr:uid="{611612CE-3EB9-4C52-9201-7B0D0282F767}"/>
    <cellStyle name="備註 2 7 6" xfId="986" xr:uid="{5293D0AF-A4DD-4AC8-B81F-A2C794446F4D}"/>
    <cellStyle name="備註 2 7 6 2" xfId="1915" xr:uid="{9A39CB23-3E13-488D-9BA9-3A57382DEA65}"/>
    <cellStyle name="備註 2 7 6 3" xfId="3421" xr:uid="{B0F8DD24-0280-4FC0-992F-CF4BC890118F}"/>
    <cellStyle name="備註 2 7 7" xfId="1036" xr:uid="{C48ED2C5-B2B4-4980-9A6F-ABC7D4AD0BDA}"/>
    <cellStyle name="備註 2 7 7 2" xfId="1999" xr:uid="{8FD25A1A-99CB-4774-A3D3-DF1A489CDBCC}"/>
    <cellStyle name="備註 2 7 7 3" xfId="3505" xr:uid="{4B8C39FE-982E-4756-AAAB-DA41462E37AA}"/>
    <cellStyle name="備註 2 7 8" xfId="1109" xr:uid="{F3491992-AD80-450C-AFC4-EB0BB50EBAF8}"/>
    <cellStyle name="備註 2 7 8 2" xfId="2071" xr:uid="{9E44A320-EEE9-4C18-A803-8BF76647AD25}"/>
    <cellStyle name="備註 2 7 8 3" xfId="3577" xr:uid="{3A650A11-8486-4C5B-AE86-FF2AC2EEF6E1}"/>
    <cellStyle name="備註 2 7 9" xfId="1197" xr:uid="{6ABDD39D-D3B6-4F7C-9614-C00FAE6ED421}"/>
    <cellStyle name="備註 2 7 9 2" xfId="2187" xr:uid="{5B820529-357C-4A6B-B8C4-77086827F906}"/>
    <cellStyle name="備註 2 7 9 3" xfId="3687" xr:uid="{92E73F18-4498-4EC5-BFC1-0B9E4CFC20EB}"/>
    <cellStyle name="備註 2 8" xfId="498" xr:uid="{F99AFE36-C07D-4C8D-8B1E-1376B52AC562}"/>
    <cellStyle name="備註 2 8 10" xfId="1251" xr:uid="{CCC56E2E-BA88-4F35-943B-BE72A6A91A3C}"/>
    <cellStyle name="備註 2 8 10 2" xfId="2255" xr:uid="{B0389A82-65BD-4995-923E-ADF6397039B1}"/>
    <cellStyle name="備註 2 8 10 3" xfId="3749" xr:uid="{1C079B9A-B8B4-4215-A1F2-819BD8963F89}"/>
    <cellStyle name="備註 2 8 11" xfId="2344" xr:uid="{1262F528-7C6C-4DDA-9951-07432322820C}"/>
    <cellStyle name="備註 2 8 11 2" xfId="3838" xr:uid="{94A874C4-33E9-4FAD-ACDC-3FF5C390EA43}"/>
    <cellStyle name="備註 2 8 12" xfId="2433" xr:uid="{A4DFABCC-7396-450E-9616-B27DB86B533D}"/>
    <cellStyle name="備註 2 8 12 2" xfId="3927" xr:uid="{A39379D9-7638-422C-B851-077F3905CB2E}"/>
    <cellStyle name="備註 2 8 13" xfId="2529" xr:uid="{C6621BD4-93DA-46BD-9233-60AF23A62CDB}"/>
    <cellStyle name="備註 2 8 13 2" xfId="4023" xr:uid="{ACBDF2B5-CA44-4676-8BAC-563D4AA38BCA}"/>
    <cellStyle name="備註 2 8 14" xfId="2679" xr:uid="{934F86E7-6689-48AE-B18A-60C37C26A3EA}"/>
    <cellStyle name="備註 2 8 14 2" xfId="4167" xr:uid="{550C1D45-5E4A-4C8B-977B-EA421AC5A7B8}"/>
    <cellStyle name="備註 2 8 15" xfId="2643" xr:uid="{7EED3FDB-11FB-41A5-835C-DD829363C808}"/>
    <cellStyle name="備註 2 8 15 2" xfId="4137" xr:uid="{02EA0C96-2DC8-4828-9BB1-95D561B9413E}"/>
    <cellStyle name="備註 2 8 16" xfId="2792" xr:uid="{C7E5DB72-9251-4D84-B34E-2913456BAC5E}"/>
    <cellStyle name="備註 2 8 16 2" xfId="4267" xr:uid="{84AF5CE3-71BE-4774-9167-272C7089733E}"/>
    <cellStyle name="備註 2 8 17" xfId="1368" xr:uid="{8D3976F4-0397-4966-A271-CAE9E1B6AC70}"/>
    <cellStyle name="備註 2 8 18" xfId="2892" xr:uid="{41E1C32D-B6B7-4E1D-AE0F-D6A5F9BD3F22}"/>
    <cellStyle name="備註 2 8 2" xfId="610" xr:uid="{2178E1DB-FDC2-46D4-BCCB-4A055E4CB2D4}"/>
    <cellStyle name="備註 2 8 2 2" xfId="1511" xr:uid="{500DBB5B-3E16-43B7-8C30-422F53556EC8}"/>
    <cellStyle name="備註 2 8 2 3" xfId="3023" xr:uid="{DACD6B33-A4C2-40A7-855C-8ACF78427847}"/>
    <cellStyle name="備註 2 8 3" xfId="702" xr:uid="{F3E5C800-8286-4080-9B89-873BDC549C1D}"/>
    <cellStyle name="備註 2 8 3 2" xfId="1601" xr:uid="{CB7F3E8E-D5FF-405A-9AFA-CDED511DFBFD}"/>
    <cellStyle name="備註 2 8 3 3" xfId="3107" xr:uid="{40CDF978-37DB-4F7E-9957-E17AEE70B2C9}"/>
    <cellStyle name="備註 2 8 4" xfId="779" xr:uid="{E9856CB5-E499-4A44-9AD6-465DF530F3FC}"/>
    <cellStyle name="備註 2 8 4 2" xfId="1701" xr:uid="{5F4EDFBE-70BC-4382-9ACA-60711F104530}"/>
    <cellStyle name="備註 2 8 4 3" xfId="3207" xr:uid="{010A5A5A-0BCD-4155-A447-59ACB4F1CBC4}"/>
    <cellStyle name="備註 2 8 5" xfId="868" xr:uid="{F88A5615-2C3C-4EF2-8150-A1FFEE229546}"/>
    <cellStyle name="備註 2 8 5 2" xfId="1791" xr:uid="{8824EC39-B9FD-4339-AC36-BD3655F95BFC}"/>
    <cellStyle name="備註 2 8 5 3" xfId="3297" xr:uid="{2AF712A9-702B-4597-B057-D3E53865EED6}"/>
    <cellStyle name="備註 2 8 6" xfId="959" xr:uid="{3CEB34B2-15D2-410F-8633-F121072FFD56}"/>
    <cellStyle name="備註 2 8 6 2" xfId="1881" xr:uid="{20053C4A-BC7E-4E34-999D-B0DD411B8B14}"/>
    <cellStyle name="備註 2 8 6 3" xfId="3387" xr:uid="{C610AE0A-2F98-4614-8371-82BF48BBB823}"/>
    <cellStyle name="備註 2 8 7" xfId="447" xr:uid="{32BD22BD-381D-431F-8F6E-26A62C383B40}"/>
    <cellStyle name="備註 2 8 7 2" xfId="1969" xr:uid="{67184452-FF6C-4211-8500-87E45A88C94B}"/>
    <cellStyle name="備註 2 8 7 3" xfId="3475" xr:uid="{F2910B6D-2E3E-4C7D-9FFE-F41C4D5F5DA7}"/>
    <cellStyle name="備註 2 8 8" xfId="1075" xr:uid="{5B0A46D9-16CF-4AD8-AF94-AE0E86579AFF}"/>
    <cellStyle name="備註 2 8 8 2" xfId="2037" xr:uid="{5C57B302-2EDD-4424-86B8-2C88301F255D}"/>
    <cellStyle name="備註 2 8 8 3" xfId="3543" xr:uid="{28566D11-45BA-4B75-A2A4-1556A63AAB1D}"/>
    <cellStyle name="備註 2 8 9" xfId="1163" xr:uid="{2CE11D36-259E-44B6-940C-B2FC3C15EC68}"/>
    <cellStyle name="備註 2 8 9 2" xfId="2153" xr:uid="{E38BDA98-3288-42B6-8B87-59EB49C05C74}"/>
    <cellStyle name="備註 2 8 9 3" xfId="3653" xr:uid="{B07D3874-F8E8-4B8E-8F42-A0D4E19724C3}"/>
    <cellStyle name="備註 2 9" xfId="574" xr:uid="{1FA3B25C-2CEA-4C4E-A0BF-8CA562C9F53D}"/>
    <cellStyle name="備註 2 9 10" xfId="1321" xr:uid="{30799890-A267-40C1-BED8-6A679899FE59}"/>
    <cellStyle name="備註 2 9 10 2" xfId="2325" xr:uid="{6028E865-0342-4C28-8D83-BC1261F2EF0B}"/>
    <cellStyle name="備註 2 9 10 3" xfId="3819" xr:uid="{C0E6AAF3-8ECC-4A6C-85DB-EB390C34B5F8}"/>
    <cellStyle name="備註 2 9 11" xfId="2414" xr:uid="{C900AF22-71D0-4C8E-9B82-5D4A9D1C3E1E}"/>
    <cellStyle name="備註 2 9 11 2" xfId="3908" xr:uid="{F7F33F4B-4543-4AA4-95AB-C4DE32F8A7B5}"/>
    <cellStyle name="備註 2 9 12" xfId="2503" xr:uid="{FA5521F1-4BF6-4228-B4AF-5C64B67F3D6A}"/>
    <cellStyle name="備註 2 9 12 2" xfId="3997" xr:uid="{4F95673C-B1C8-40E8-B344-E12472EF723E}"/>
    <cellStyle name="備註 2 9 13" xfId="2599" xr:uid="{2C57345D-F865-4093-B0B4-5288DE0CC778}"/>
    <cellStyle name="備註 2 9 13 2" xfId="4093" xr:uid="{2209571E-8345-4CDD-B695-75CE33A47AE7}"/>
    <cellStyle name="備註 2 9 14" xfId="2716" xr:uid="{E28960AF-E63B-455A-A08A-5FC54018D000}"/>
    <cellStyle name="備註 2 9 14 2" xfId="4198" xr:uid="{7C8331FB-3DD9-456A-B12E-148B355241ED}"/>
    <cellStyle name="備註 2 9 15" xfId="2769" xr:uid="{F31837FD-B4A0-45BE-98DE-23DDEB8F7E2E}"/>
    <cellStyle name="備註 2 9 15 2" xfId="4244" xr:uid="{692C9EF5-D875-4433-8AC5-D5CA666ADD69}"/>
    <cellStyle name="備註 2 9 16" xfId="2862" xr:uid="{9948E5B6-1B94-4EF4-9119-DFF6FE1004E2}"/>
    <cellStyle name="備註 2 9 16 2" xfId="4337" xr:uid="{F372D012-AC2B-4E47-B171-87A49F90A570}"/>
    <cellStyle name="備註 2 9 17" xfId="1444" xr:uid="{ABCA4CC4-0645-4AAD-983D-833A935337B4}"/>
    <cellStyle name="備註 2 9 18" xfId="2962" xr:uid="{C795A0F7-5657-49B2-AD8A-9F8D2873DDAB}"/>
    <cellStyle name="備註 2 9 2" xfId="682" xr:uid="{1AC59316-C2EF-4303-A9C8-347CCE9700D7}"/>
    <cellStyle name="備註 2 9 2 2" xfId="1582" xr:uid="{B664B17E-4583-4B94-83B6-7AE8F25CFB69}"/>
    <cellStyle name="備註 2 9 2 3" xfId="3088" xr:uid="{8F78E847-C694-4969-9299-FC3343FDB173}"/>
    <cellStyle name="備註 2 9 3" xfId="770" xr:uid="{6D9048B2-7814-4CD7-95FC-2AB4848C1AE9}"/>
    <cellStyle name="備註 2 9 3 2" xfId="1673" xr:uid="{D670238E-7007-426E-A6C9-A71FE1B48AA1}"/>
    <cellStyle name="備註 2 9 3 3" xfId="3179" xr:uid="{6B11ACA7-48DC-4392-BBFB-E13F1B65F04C}"/>
    <cellStyle name="備註 2 9 4" xfId="850" xr:uid="{97320F3F-7278-4346-AA5F-2E579E3AAA56}"/>
    <cellStyle name="備註 2 9 4 2" xfId="1773" xr:uid="{769A1959-26DC-44B6-8D90-68057704AE63}"/>
    <cellStyle name="備註 2 9 4 3" xfId="3279" xr:uid="{4CAA6666-0B23-41A6-B4A5-DE4B87F35616}"/>
    <cellStyle name="備註 2 9 5" xfId="942" xr:uid="{57E10200-AED0-4566-959F-EB6C390C9997}"/>
    <cellStyle name="備註 2 9 5 2" xfId="1863" xr:uid="{D7A7B523-DFDB-4493-A7E6-BCE0678A303F}"/>
    <cellStyle name="備註 2 9 5 3" xfId="3369" xr:uid="{D2046BDF-A39D-407F-8224-CCD5ED21E84E}"/>
    <cellStyle name="備註 2 9 6" xfId="1015" xr:uid="{45343665-0892-46E9-B572-13AFF7B2C3D8}"/>
    <cellStyle name="備註 2 9 6 2" xfId="1951" xr:uid="{F302A422-6003-4B59-A08D-5676AE938B6B}"/>
    <cellStyle name="備註 2 9 6 3" xfId="3457" xr:uid="{7CFC2436-686B-4409-82E6-18D22DEDCF10}"/>
    <cellStyle name="備註 2 9 7" xfId="1067" xr:uid="{76EBD08C-AD25-4241-85E2-DF49E554B827}"/>
    <cellStyle name="備註 2 9 7 2" xfId="2029" xr:uid="{A4908531-13B3-458A-BC60-8DDFE9BFFA58}"/>
    <cellStyle name="備註 2 9 7 3" xfId="3535" xr:uid="{4F885008-2918-46A3-B81D-D7841A65B795}"/>
    <cellStyle name="備註 2 9 8" xfId="1145" xr:uid="{9DBDE0DC-F1D4-4D09-8794-1CD4BCF80B2B}"/>
    <cellStyle name="備註 2 9 8 2" xfId="2107" xr:uid="{7A5A21D1-59F9-4743-8FD3-860C041A53BA}"/>
    <cellStyle name="備註 2 9 8 3" xfId="3613" xr:uid="{6DA1F2F4-3682-4493-9CE7-DAA63E2517B4}"/>
    <cellStyle name="備註 2 9 9" xfId="1233" xr:uid="{BC15DE39-0DB0-4D9A-8C91-DDD9C1C6438B}"/>
    <cellStyle name="備註 2 9 9 2" xfId="2229" xr:uid="{DCD24C4E-BFDE-4AE9-AE41-ED95B459EDF9}"/>
    <cellStyle name="備註 2 9 9 3" xfId="3723" xr:uid="{ABB74057-9003-4BB4-8DF1-15D0D07232BB}"/>
    <cellStyle name="備註 3" xfId="501" xr:uid="{825E3F30-B4CA-474D-BC0F-272C1AB2DBED}"/>
    <cellStyle name="備註 3 10" xfId="2347" xr:uid="{0FD37377-D780-4CA5-8F5B-1FC85BDB15F5}"/>
    <cellStyle name="備註 3 10 2" xfId="3841" xr:uid="{7B2A68C5-0010-44A0-93C9-BB2A6D0FD37C}"/>
    <cellStyle name="備註 3 11" xfId="2436" xr:uid="{1D058AF8-B9CF-4A6D-829F-FE732395A4C3}"/>
    <cellStyle name="備註 3 11 2" xfId="3930" xr:uid="{C2F96F5F-334E-408F-9EBB-C3938E146C6D}"/>
    <cellStyle name="備註 3 12" xfId="2532" xr:uid="{D6E3CDEB-D218-4482-BFA1-F7E749F7A833}"/>
    <cellStyle name="備註 3 12 2" xfId="4026" xr:uid="{D241323E-53A1-4E27-AD44-1BA5E15EDF16}"/>
    <cellStyle name="備註 3 13" xfId="2616" xr:uid="{B9E5A4B5-8456-4B9F-8DBB-16C219E160E0}"/>
    <cellStyle name="備註 3 13 2" xfId="4110" xr:uid="{46E3FBC1-36AD-45D1-99C0-DDB450D1A13A}"/>
    <cellStyle name="備註 3 14" xfId="2795" xr:uid="{956C3AC1-F021-4F61-BD1B-F9886F375476}"/>
    <cellStyle name="備註 3 14 2" xfId="4270" xr:uid="{B173FD3A-E1A3-481F-9275-4212C0713492}"/>
    <cellStyle name="備註 3 15" xfId="1371" xr:uid="{88A18FD0-05F3-4A8D-8D11-ACB4AFC648E9}"/>
    <cellStyle name="備註 3 16" xfId="2895" xr:uid="{7A394638-DDAA-486E-867B-2D6DB372322D}"/>
    <cellStyle name="備註 3 2" xfId="613" xr:uid="{FADEE7FC-9BF2-4482-9A62-7811BA94A644}"/>
    <cellStyle name="備註 3 2 2" xfId="1514" xr:uid="{F2A6CC1C-DEE9-466F-A2B1-2E5594FEB7D4}"/>
    <cellStyle name="備註 3 2 3" xfId="3026" xr:uid="{A7A3F255-28C3-420E-BF59-7C0823211D19}"/>
    <cellStyle name="備註 3 3" xfId="782" xr:uid="{F743B699-E87D-490B-923F-44629477F919}"/>
    <cellStyle name="備註 3 3 2" xfId="1604" xr:uid="{C679B40A-5430-4DF0-8899-93D480063F43}"/>
    <cellStyle name="備註 3 3 3" xfId="3110" xr:uid="{D21EAFAA-2A56-4B9B-9443-A814FF8B99A3}"/>
    <cellStyle name="備註 3 4" xfId="871" xr:uid="{C596AF1D-7CF0-493B-93B3-154B75F60A9E}"/>
    <cellStyle name="備註 3 4 2" xfId="1704" xr:uid="{4B68248F-53B3-4762-8E26-2488D0DE5CC6}"/>
    <cellStyle name="備註 3 4 3" xfId="3210" xr:uid="{2C03C945-1FD6-47CB-B448-A304C269B52B}"/>
    <cellStyle name="備註 3 5" xfId="1078" xr:uid="{21E1A258-6754-43DB-8A69-AEF725123FBE}"/>
    <cellStyle name="備註 3 5 2" xfId="1794" xr:uid="{93B67D6A-844A-4FC8-866E-CA2762BA9747}"/>
    <cellStyle name="備註 3 5 3" xfId="3300" xr:uid="{1648B073-CCAB-4EB4-996C-207D7FFFA6E4}"/>
    <cellStyle name="備註 3 6" xfId="1166" xr:uid="{CD752958-7361-4AE3-85F5-908A385AEE5E}"/>
    <cellStyle name="備註 3 6 2" xfId="1884" xr:uid="{95EE4E43-16F1-42E9-A032-EEA509244662}"/>
    <cellStyle name="備註 3 6 3" xfId="3390" xr:uid="{E4BB2551-3EEC-4B5C-9960-C070262BD1EA}"/>
    <cellStyle name="備註 3 7" xfId="1254" xr:uid="{08E8091E-CD14-46EA-AA6D-0DB302A455FE}"/>
    <cellStyle name="備註 3 7 2" xfId="2040" xr:uid="{81C3E476-13A6-4CEA-943C-9EE2D9D65BDA}"/>
    <cellStyle name="備註 3 7 3" xfId="3546" xr:uid="{719EC063-53F3-4994-A79B-A5EF87D19890}"/>
    <cellStyle name="備註 3 8" xfId="2156" xr:uid="{85AAEA35-17ED-4B20-9E01-92EC36AEFB7A}"/>
    <cellStyle name="備註 3 8 2" xfId="3656" xr:uid="{E2736552-B4DA-4F07-AF53-29FC14D96D7B}"/>
    <cellStyle name="備註 3 9" xfId="2258" xr:uid="{B3C3DCAB-FC4A-42D4-A3B9-DA65AD641023}"/>
    <cellStyle name="備註 3 9 2" xfId="3752" xr:uid="{A30313CF-FACB-4CB0-81EA-50150E74C138}"/>
    <cellStyle name="備註 4" xfId="558" xr:uid="{FE30085F-63BC-4A76-95E5-DD78D60BD441}"/>
    <cellStyle name="備註 4 10" xfId="2398" xr:uid="{D022C0C7-A708-48F7-BA11-A270A8F2FE77}"/>
    <cellStyle name="備註 4 10 2" xfId="3892" xr:uid="{A8FE3F52-4655-4F8D-9302-A582F851EF5B}"/>
    <cellStyle name="備註 4 11" xfId="2487" xr:uid="{198885B0-8134-42CD-A204-47D60837C735}"/>
    <cellStyle name="備註 4 11 2" xfId="3981" xr:uid="{C1701320-33C7-4C57-BD93-BEEA6590595A}"/>
    <cellStyle name="備註 4 12" xfId="2583" xr:uid="{6A3376D6-A147-433D-A906-1A6DD7D86FB4}"/>
    <cellStyle name="備註 4 12 2" xfId="4077" xr:uid="{1940BF9A-0D85-4989-8F10-6C18FD798AD5}"/>
    <cellStyle name="備註 4 13" xfId="2753" xr:uid="{6F172651-6B5D-4F5E-B987-CF13801A12CA}"/>
    <cellStyle name="備註 4 13 2" xfId="4228" xr:uid="{1B4313D7-9FBF-4AD8-A68D-1EE37755858A}"/>
    <cellStyle name="備註 4 14" xfId="2846" xr:uid="{8E0F5250-D17D-4D26-8A96-C1CCC5782146}"/>
    <cellStyle name="備註 4 14 2" xfId="4321" xr:uid="{C2C57F7E-3A17-4D9E-80C0-BBF154E93CEB}"/>
    <cellStyle name="備註 4 15" xfId="1428" xr:uid="{006ABD9C-E497-479D-BAF8-1F2F31D93740}"/>
    <cellStyle name="備註 4 16" xfId="2946" xr:uid="{C7BE9BA9-685D-4755-9975-26E4A1880849}"/>
    <cellStyle name="備註 4 2" xfId="666" xr:uid="{649C5EAF-D290-4081-A175-9C81CCFA4607}"/>
    <cellStyle name="備註 4 2 2" xfId="1568" xr:uid="{F3D0A6E1-D0FC-4219-96A7-DD6EAACC0D5F}"/>
    <cellStyle name="備註 4 2 3" xfId="3074" xr:uid="{86FAA96E-39A2-47C7-8C5A-B5AE34182FB3}"/>
    <cellStyle name="備註 4 3" xfId="834" xr:uid="{C952A1DC-DA3D-4E86-8EBD-C2444BC72F08}"/>
    <cellStyle name="備註 4 3 2" xfId="1657" xr:uid="{2CCA2E2E-F42F-46C4-A212-E181F501E326}"/>
    <cellStyle name="備註 4 3 3" xfId="3163" xr:uid="{6552DF1F-BE42-41AF-B8F6-84D90136CFD9}"/>
    <cellStyle name="備註 4 4" xfId="926" xr:uid="{8A424BF8-CA45-407A-8460-4038CD0ECCB1}"/>
    <cellStyle name="備註 4 4 2" xfId="1757" xr:uid="{94F29B80-2562-4B6B-9EC6-1F1A7AF2BB35}"/>
    <cellStyle name="備註 4 4 3" xfId="3263" xr:uid="{5CC11C1A-B2C4-4218-9C8F-746C47B2C543}"/>
    <cellStyle name="備註 4 5" xfId="1129" xr:uid="{4AE553DB-F033-4FAE-82DB-1C9DB064B48E}"/>
    <cellStyle name="備註 4 5 2" xfId="1847" xr:uid="{B2BBFFA3-C7AB-45EA-9431-49BD1787B8DF}"/>
    <cellStyle name="備註 4 5 3" xfId="3353" xr:uid="{5AD59252-7153-4FF3-BE34-85E65543F860}"/>
    <cellStyle name="備註 4 6" xfId="1217" xr:uid="{75EE67BD-F6BB-4D7E-AB7B-CDCAACCBEC74}"/>
    <cellStyle name="備註 4 6 2" xfId="1935" xr:uid="{3F224094-6D27-42E4-884B-C058DACB2254}"/>
    <cellStyle name="備註 4 6 3" xfId="3441" xr:uid="{6DEEC341-A2B9-4D18-A112-C144A441E5D8}"/>
    <cellStyle name="備註 4 7" xfId="1305" xr:uid="{BFB91846-43D2-4E5E-AA3A-04D7945B13CD}"/>
    <cellStyle name="備註 4 7 2" xfId="2091" xr:uid="{40760D6C-BFC6-49E2-B3D9-0FEDC9AA8905}"/>
    <cellStyle name="備註 4 7 3" xfId="3597" xr:uid="{56D669A4-EF95-4155-952D-9F7120603413}"/>
    <cellStyle name="備註 4 8" xfId="2213" xr:uid="{E3848BA6-B7EB-405E-8DFD-DFA02CA4FA3C}"/>
    <cellStyle name="備註 4 8 2" xfId="3707" xr:uid="{4087D414-152D-49B7-BC76-5630856CD6FC}"/>
    <cellStyle name="備註 4 9" xfId="2309" xr:uid="{DC099771-63FB-440D-8D4B-8D0176AE9676}"/>
    <cellStyle name="備註 4 9 2" xfId="3803" xr:uid="{C0CBCF72-3B42-4F2B-8F1C-C7635D7E1906}"/>
    <cellStyle name="備註 5" xfId="518" xr:uid="{FABC1D05-DA13-40E5-9E25-499CBA6BD7B4}"/>
    <cellStyle name="備註 5 10" xfId="2364" xr:uid="{B81BA7DF-28A3-492A-8803-37C6E88BA9D9}"/>
    <cellStyle name="備註 5 10 2" xfId="3858" xr:uid="{8DDC216C-5371-4C07-BA9D-962B5502D858}"/>
    <cellStyle name="備註 5 11" xfId="2453" xr:uid="{A1D6C110-7485-4BD5-930B-DB672537F97F}"/>
    <cellStyle name="備註 5 11 2" xfId="3947" xr:uid="{C563F7F8-AEAE-4B81-AB8C-A68A9F00B038}"/>
    <cellStyle name="備註 5 12" xfId="2549" xr:uid="{023896C6-CF8E-4F72-812A-A14654661873}"/>
    <cellStyle name="備註 5 12 2" xfId="4043" xr:uid="{1CE503F8-1A7D-45DC-B847-020CFC33034A}"/>
    <cellStyle name="備註 5 13" xfId="2633" xr:uid="{E972C5C8-F5A8-4358-9A86-AA024FE4E3C5}"/>
    <cellStyle name="備註 5 13 2" xfId="4127" xr:uid="{76012C0A-9910-45D7-9629-0A4F46102667}"/>
    <cellStyle name="備註 5 14" xfId="2812" xr:uid="{975E007C-68CF-428B-AA72-98D8133B9BEC}"/>
    <cellStyle name="備註 5 14 2" xfId="4287" xr:uid="{5BB2457F-6CA1-470F-8083-98CB3327C33E}"/>
    <cellStyle name="備註 5 15" xfId="1388" xr:uid="{A04D2E42-2D2B-44A4-9CF4-195E7EC3DCDD}"/>
    <cellStyle name="備註 5 16" xfId="2912" xr:uid="{B7A95C7D-24CF-4097-9DFC-D4D6F7701ABC}"/>
    <cellStyle name="備註 5 2" xfId="630" xr:uid="{E14924A1-5E4E-4BC3-A523-7F5A630DF166}"/>
    <cellStyle name="備註 5 2 2" xfId="1531" xr:uid="{DB927169-F440-4D9E-86E8-09F196B7D411}"/>
    <cellStyle name="備註 5 2 3" xfId="3043" xr:uid="{FA518602-74C6-413F-A37C-3EEB420F46FF}"/>
    <cellStyle name="備註 5 3" xfId="799" xr:uid="{F2E1ACCC-C1BF-4E8F-9907-7BAF0F3D6571}"/>
    <cellStyle name="備註 5 3 2" xfId="1621" xr:uid="{40AE37FD-496D-42A2-8428-B9E9EFDC428D}"/>
    <cellStyle name="備註 5 3 3" xfId="3127" xr:uid="{D77ADA22-235E-4433-AF93-7E4640DFCAF6}"/>
    <cellStyle name="備註 5 4" xfId="888" xr:uid="{6D2E7F4D-99B5-4054-9BF8-2C76047E50CB}"/>
    <cellStyle name="備註 5 4 2" xfId="1721" xr:uid="{6F012F7E-6DC1-41FC-A416-97D71AF2AAC4}"/>
    <cellStyle name="備註 5 4 3" xfId="3227" xr:uid="{324F7CA2-0E8A-4538-91CF-043E8E195F6D}"/>
    <cellStyle name="備註 5 5" xfId="1095" xr:uid="{88AF441C-0178-46D6-831E-C22BABBA0EE9}"/>
    <cellStyle name="備註 5 5 2" xfId="1811" xr:uid="{C8A0B355-E2F9-41A9-AA03-62ECE762753B}"/>
    <cellStyle name="備註 5 5 3" xfId="3317" xr:uid="{DA16D5C0-3821-4139-92C7-EB3B7A8F12B9}"/>
    <cellStyle name="備註 5 6" xfId="1183" xr:uid="{FC121057-11D9-4B12-94E3-76228D190E11}"/>
    <cellStyle name="備註 5 6 2" xfId="1901" xr:uid="{C2A67E92-7E0C-4DD3-BAFA-1CB336F54057}"/>
    <cellStyle name="備註 5 6 3" xfId="3407" xr:uid="{94D725FD-203F-4CA9-B8D6-9411857DC94A}"/>
    <cellStyle name="備註 5 7" xfId="1271" xr:uid="{DCFB513B-D3E3-4B37-97C4-225EC0A0DBE3}"/>
    <cellStyle name="備註 5 7 2" xfId="2057" xr:uid="{EDA2F687-9FFD-47AA-B3BD-FE0E7BBB9B46}"/>
    <cellStyle name="備註 5 7 3" xfId="3563" xr:uid="{4229430F-82A5-42FF-9241-3EC4B6EDEDD9}"/>
    <cellStyle name="備註 5 8" xfId="2173" xr:uid="{BD14863F-F387-40B0-BB96-7A1A9F3F2B5D}"/>
    <cellStyle name="備註 5 8 2" xfId="3673" xr:uid="{3BE45543-89D5-44DB-B586-BAA5F3683D94}"/>
    <cellStyle name="備註 5 9" xfId="2275" xr:uid="{E30D7D2C-68E3-4617-AD97-CB14499F9759}"/>
    <cellStyle name="備註 5 9 2" xfId="3769" xr:uid="{A321B8D6-565C-436D-AE23-2928BDD65693}"/>
    <cellStyle name="備註 6" xfId="567" xr:uid="{89A190EB-08F2-4BBC-8A3D-AFC1C7DCB243}"/>
    <cellStyle name="備註 6 10" xfId="2407" xr:uid="{F4D9CB62-8D23-44D0-9996-4E6E58F89079}"/>
    <cellStyle name="備註 6 10 2" xfId="3901" xr:uid="{7BBF341E-FDB8-4BF8-8ACF-9122BD18E5CA}"/>
    <cellStyle name="備註 6 11" xfId="2496" xr:uid="{C622FD31-9580-453D-9B6C-5F442AC1E3FF}"/>
    <cellStyle name="備註 6 11 2" xfId="3990" xr:uid="{EAFE955B-9D12-444F-ACE6-3216B49B6C1F}"/>
    <cellStyle name="備註 6 12" xfId="2592" xr:uid="{37FCC585-C0DD-447D-B12D-88BDA024E7AB}"/>
    <cellStyle name="備註 6 12 2" xfId="4086" xr:uid="{4FD6E01B-B630-416C-948E-DBE1E5D8A45D}"/>
    <cellStyle name="備註 6 13" xfId="2762" xr:uid="{EA20E8CF-9BA9-4D6F-9B0F-77BF52183226}"/>
    <cellStyle name="備註 6 13 2" xfId="4237" xr:uid="{CA079154-7DF1-4D8F-92C3-25E17BEC9699}"/>
    <cellStyle name="備註 6 14" xfId="2855" xr:uid="{B5E979CE-4DE7-468C-A18D-0C153236D268}"/>
    <cellStyle name="備註 6 14 2" xfId="4330" xr:uid="{BC8CA39F-36FC-4C71-AB51-4B4B0D01B46A}"/>
    <cellStyle name="備註 6 15" xfId="1437" xr:uid="{77ED6F59-6000-4711-9D67-4D12B6539877}"/>
    <cellStyle name="備註 6 16" xfId="2955" xr:uid="{A5249471-61F4-4CA4-8434-AD72F7DA5493}"/>
    <cellStyle name="備註 6 2" xfId="675" xr:uid="{E5D184AA-6C84-4CC2-A5E8-3779FC5688A2}"/>
    <cellStyle name="備註 6 2 2" xfId="1575" xr:uid="{226EE47B-CF62-47D6-9486-8C20C245770C}"/>
    <cellStyle name="備註 6 2 3" xfId="3081" xr:uid="{77C0C695-D2A9-4761-84B9-58BB2190DE46}"/>
    <cellStyle name="備註 6 3" xfId="843" xr:uid="{2AB908A8-931B-4AE9-9422-FBC4AA0CAE83}"/>
    <cellStyle name="備註 6 3 2" xfId="1666" xr:uid="{D17F432D-B24F-4E48-8796-B92E758434AF}"/>
    <cellStyle name="備註 6 3 3" xfId="3172" xr:uid="{AA0F0099-F892-44E2-908C-F5FC478FD2E0}"/>
    <cellStyle name="備註 6 4" xfId="935" xr:uid="{E335E211-C808-48BF-B949-31C8CA4175BF}"/>
    <cellStyle name="備註 6 4 2" xfId="1766" xr:uid="{69C7FE07-453D-46F3-A606-3403D1F15777}"/>
    <cellStyle name="備註 6 4 3" xfId="3272" xr:uid="{73F8E9E0-312D-4C18-A743-C3232D6F22C1}"/>
    <cellStyle name="備註 6 5" xfId="1138" xr:uid="{850A093A-A566-404A-80BD-1AED2549D34B}"/>
    <cellStyle name="備註 6 5 2" xfId="1856" xr:uid="{DCC26B2F-AB13-4805-9F8E-DDE2FB4E6DEB}"/>
    <cellStyle name="備註 6 5 3" xfId="3362" xr:uid="{2B751441-48E2-4A9F-953D-586B386F32AC}"/>
    <cellStyle name="備註 6 6" xfId="1226" xr:uid="{9C641FFB-DAAC-4E2C-B162-62E1DF6790AA}"/>
    <cellStyle name="備註 6 6 2" xfId="1944" xr:uid="{74B1D962-AEDC-4C0C-8B8F-78DB388B102A}"/>
    <cellStyle name="備註 6 6 3" xfId="3450" xr:uid="{FC3C4973-ADA7-489B-BB40-72E2BD83BC8F}"/>
    <cellStyle name="備註 6 7" xfId="1314" xr:uid="{15D25364-F0E3-4361-B67E-83F5F544D72C}"/>
    <cellStyle name="備註 6 7 2" xfId="2100" xr:uid="{D53C50D3-FB66-4242-97A3-CA714EE81A3A}"/>
    <cellStyle name="備註 6 7 3" xfId="3606" xr:uid="{7F2347D0-ECD7-4E1C-8308-B6086AD81EB0}"/>
    <cellStyle name="備註 6 8" xfId="2222" xr:uid="{11998297-E760-4B0C-9CFC-7B0096070021}"/>
    <cellStyle name="備註 6 8 2" xfId="3716" xr:uid="{FB4125E1-3404-40E9-94F7-0581DE2BF6C0}"/>
    <cellStyle name="備註 6 9" xfId="2318" xr:uid="{7AB21A52-17AD-4B50-9D68-7F0DD35707E1}"/>
    <cellStyle name="備註 6 9 2" xfId="3812" xr:uid="{DBBFA5E4-D593-4AA6-967E-98F5C6692C4C}"/>
    <cellStyle name="備註 7" xfId="550" xr:uid="{8E32515F-A5F7-4F97-BEE8-D833747D4FF3}"/>
    <cellStyle name="備註 7 10" xfId="2479" xr:uid="{EB9B3845-C443-4DAB-AFDD-4A8FB790F08D}"/>
    <cellStyle name="備註 7 10 2" xfId="3973" xr:uid="{260305EA-34C4-4C3D-8147-A9F75672ED48}"/>
    <cellStyle name="備註 7 11" xfId="2575" xr:uid="{67350BB9-69A8-48DD-A353-CE9D7D82FFE0}"/>
    <cellStyle name="備註 7 11 2" xfId="4069" xr:uid="{529B41DF-7AC4-45ED-95E5-B44BD8782805}"/>
    <cellStyle name="備註 7 12" xfId="2745" xr:uid="{ACF3C223-F06B-41B6-A09E-FB64C7D7B429}"/>
    <cellStyle name="備註 7 12 2" xfId="4220" xr:uid="{E4D08EE9-110F-496A-B559-496496B9AFAD}"/>
    <cellStyle name="備註 7 13" xfId="2838" xr:uid="{F2F41EBD-DF3C-4B10-B555-FC04863E2229}"/>
    <cellStyle name="備註 7 13 2" xfId="4313" xr:uid="{B58E1820-ACBF-4120-8C12-81258C295D69}"/>
    <cellStyle name="備註 7 14" xfId="1420" xr:uid="{99F0A047-3249-4C24-BBD8-13FE49ACF391}"/>
    <cellStyle name="備註 7 15" xfId="2938" xr:uid="{E1F82522-B29E-413C-BC84-3BBC78B9E93D}"/>
    <cellStyle name="備註 7 2" xfId="658" xr:uid="{6A14FF02-3FE6-4B25-A105-105B4BC7D899}"/>
    <cellStyle name="備註 7 2 2" xfId="1649" xr:uid="{09CDDA69-1CD7-48E0-AE3F-62856BD137C7}"/>
    <cellStyle name="備註 7 2 3" xfId="3155" xr:uid="{46FDBB93-05B5-4901-8234-B8D5625E066A}"/>
    <cellStyle name="備註 7 3" xfId="826" xr:uid="{AA3BDEA7-DEA5-4F83-9FDE-3A0BCE8DB3FB}"/>
    <cellStyle name="備註 7 3 2" xfId="1749" xr:uid="{CF75F6C1-5449-42E9-8F0F-7BA391ED609E}"/>
    <cellStyle name="備註 7 3 3" xfId="3255" xr:uid="{D8BF7344-91A0-4E4E-89C4-26AE46A56723}"/>
    <cellStyle name="備註 7 4" xfId="918" xr:uid="{49AC2D59-F778-439D-9A5C-0832478ACDF4}"/>
    <cellStyle name="備註 7 4 2" xfId="1839" xr:uid="{8473F416-8594-4F2B-B867-9CD387C88520}"/>
    <cellStyle name="備註 7 4 3" xfId="3345" xr:uid="{62C3265F-C2A3-4F47-BA41-390322E896C0}"/>
    <cellStyle name="備註 7 5" xfId="1121" xr:uid="{08458162-5E9E-4711-8326-9A781620A330}"/>
    <cellStyle name="備註 7 5 2" xfId="1927" xr:uid="{5C181403-B37C-4732-AF0D-4D372CCCC9B0}"/>
    <cellStyle name="備註 7 5 3" xfId="3433" xr:uid="{A3CB5A17-66EB-4E11-B22A-489FAE6DC7A2}"/>
    <cellStyle name="備註 7 6" xfId="1209" xr:uid="{1354171B-37B1-4A3D-9B3A-6FEE261074ED}"/>
    <cellStyle name="備註 7 6 2" xfId="2083" xr:uid="{49C2B040-75A1-4283-8354-EF18B5B6D5E1}"/>
    <cellStyle name="備註 7 6 3" xfId="3589" xr:uid="{41DE9677-82A0-4F76-85F4-50158F813086}"/>
    <cellStyle name="備註 7 7" xfId="1297" xr:uid="{6AD9E1DC-1F82-4AAD-95DB-B41BAFA6DE55}"/>
    <cellStyle name="備註 7 7 2" xfId="2205" xr:uid="{699D54FC-49E0-4236-87C0-047D654BC079}"/>
    <cellStyle name="備註 7 7 3" xfId="3699" xr:uid="{98F91DC6-4AEB-4426-B06C-C7BCD0BE615C}"/>
    <cellStyle name="備註 7 8" xfId="2301" xr:uid="{CCB0A913-E1DD-4824-8954-ED3DE0579D1C}"/>
    <cellStyle name="備註 7 8 2" xfId="3795" xr:uid="{0CA35499-4E24-4F30-A058-D7267C4ABEC3}"/>
    <cellStyle name="備註 7 9" xfId="2390" xr:uid="{53BA9BDE-1B55-4BCD-8803-2E3C37ADE27C}"/>
    <cellStyle name="備註 7 9 2" xfId="3884" xr:uid="{88927094-D26E-4229-BF57-85A362DF5A87}"/>
    <cellStyle name="備註 8" xfId="573" xr:uid="{23C8FA3F-BC92-485D-B33E-65C0E74712E3}"/>
    <cellStyle name="備註 8 10" xfId="1320" xr:uid="{C68AB69D-C434-49C4-A207-36E49C9446AC}"/>
    <cellStyle name="備註 8 10 2" xfId="2324" xr:uid="{FCC9E78D-C3E0-4337-9CF4-B65DA5BD9403}"/>
    <cellStyle name="備註 8 10 3" xfId="3818" xr:uid="{AC103940-1FB7-4380-987C-4403E266B8AF}"/>
    <cellStyle name="備註 8 11" xfId="2413" xr:uid="{F17755F4-C37B-4C71-BECB-B8C89FD6584F}"/>
    <cellStyle name="備註 8 11 2" xfId="3907" xr:uid="{BBC91058-F6A0-46E7-A336-9B0673FDCF4C}"/>
    <cellStyle name="備註 8 12" xfId="2502" xr:uid="{FD2F75DE-D1F2-467D-B63E-EBE3B6E69D67}"/>
    <cellStyle name="備註 8 12 2" xfId="3996" xr:uid="{17BCEE67-469E-46BF-A308-ABE1A12BB36B}"/>
    <cellStyle name="備註 8 13" xfId="2598" xr:uid="{E81837DD-E77E-4A45-AFA8-08BA2F21D84E}"/>
    <cellStyle name="備註 8 13 2" xfId="4092" xr:uid="{C95673C4-EACA-4E24-B4F9-37C557FAE988}"/>
    <cellStyle name="備註 8 14" xfId="2715" xr:uid="{BBB06B7F-8FF5-436B-B355-036F2DE00730}"/>
    <cellStyle name="備註 8 14 2" xfId="4197" xr:uid="{A6D3C74C-09A9-4DB9-BD54-B226E6ED96EF}"/>
    <cellStyle name="備註 8 15" xfId="2768" xr:uid="{BA958B3D-62AA-4F1A-9FE3-AE5ADB147528}"/>
    <cellStyle name="備註 8 15 2" xfId="4243" xr:uid="{93FC2AC2-2C23-471F-A629-D163AEE094D5}"/>
    <cellStyle name="備註 8 16" xfId="2861" xr:uid="{EBD3E11A-66F6-40D4-B04D-98DEEF0D2A0E}"/>
    <cellStyle name="備註 8 16 2" xfId="4336" xr:uid="{E85C514D-58EE-4651-804D-BE4372CA472E}"/>
    <cellStyle name="備註 8 17" xfId="1443" xr:uid="{223E7AE2-135B-4DC0-82FF-E397F1A8D34D}"/>
    <cellStyle name="備註 8 18" xfId="2961" xr:uid="{4692D493-B023-4185-B30B-5A1BB4BB1180}"/>
    <cellStyle name="備註 8 2" xfId="681" xr:uid="{58E1F009-A469-4FF5-8690-353A67C9CE97}"/>
    <cellStyle name="備註 8 2 2" xfId="1581" xr:uid="{9161548C-BA5C-45E4-9AA9-98D68A224458}"/>
    <cellStyle name="備註 8 2 3" xfId="3087" xr:uid="{50648FD9-E76D-45DE-ACA1-C233C5588B24}"/>
    <cellStyle name="備註 8 3" xfId="769" xr:uid="{7CE31E14-D572-4A68-BFFB-8724DCFC5888}"/>
    <cellStyle name="備註 8 3 2" xfId="1672" xr:uid="{D2426399-BCBA-4C69-8A8A-A81637ED8D7C}"/>
    <cellStyle name="備註 8 3 3" xfId="3178" xr:uid="{555B92FC-934D-4E17-BBF3-DDD5D69C2892}"/>
    <cellStyle name="備註 8 4" xfId="849" xr:uid="{7E362812-96A6-453A-ABF6-BD034460499E}"/>
    <cellStyle name="備註 8 4 2" xfId="1772" xr:uid="{B5FF1FD3-5F40-41BF-888F-C1B7860C3C19}"/>
    <cellStyle name="備註 8 4 3" xfId="3278" xr:uid="{47E5A07E-C875-4562-AE4C-30A36DE78BA4}"/>
    <cellStyle name="備註 8 5" xfId="941" xr:uid="{5F8CFA39-9AC2-4004-BDB5-3DD2B4412F6C}"/>
    <cellStyle name="備註 8 5 2" xfId="1862" xr:uid="{71B35246-FE7D-4D06-B752-F92A140DE00E}"/>
    <cellStyle name="備註 8 5 3" xfId="3368" xr:uid="{C55951BD-3F43-46A3-B8AA-7C2320B1C4C2}"/>
    <cellStyle name="備註 8 6" xfId="1014" xr:uid="{FC41A7BB-3A8C-4AA9-BC41-22DE3B51F643}"/>
    <cellStyle name="備註 8 6 2" xfId="1950" xr:uid="{5E8E9794-3CF9-474C-AEF1-F3AABBDA51F6}"/>
    <cellStyle name="備註 8 6 3" xfId="3456" xr:uid="{85A973CB-9035-4565-9D1D-5BC938A27581}"/>
    <cellStyle name="備註 8 7" xfId="1066" xr:uid="{3D38ECA5-88E6-40A2-B50E-FE591D9F64A6}"/>
    <cellStyle name="備註 8 7 2" xfId="2028" xr:uid="{F936A2CA-E5DD-4E03-8E3D-C2CF4672C6F1}"/>
    <cellStyle name="備註 8 7 3" xfId="3534" xr:uid="{7DA3EC27-EDC4-4238-B639-D846A9664D9C}"/>
    <cellStyle name="備註 8 8" xfId="1144" xr:uid="{D5111DD6-5098-49B7-B870-2D7562B42C54}"/>
    <cellStyle name="備註 8 8 2" xfId="2106" xr:uid="{D9C3E71C-85FB-40E3-A5CF-F11A1443913E}"/>
    <cellStyle name="備註 8 8 3" xfId="3612" xr:uid="{81A63FF8-CD7D-409A-B9FE-0267F32D9B42}"/>
    <cellStyle name="備註 8 9" xfId="1232" xr:uid="{8EF50285-C697-4402-AD52-4CC4347C8844}"/>
    <cellStyle name="備註 8 9 2" xfId="2228" xr:uid="{8E5E0A91-BBEC-4EDE-8896-BCB42894BE4D}"/>
    <cellStyle name="備註 8 9 3" xfId="3722" xr:uid="{874A39E7-2161-4672-A8C3-CC7F5CBAE0F7}"/>
    <cellStyle name="備註 9" xfId="570" xr:uid="{6C39705D-803E-49B3-8634-7E7A1AD4D461}"/>
    <cellStyle name="備註 9 10" xfId="1317" xr:uid="{828534AC-15A4-4DDC-8F6D-D5FC4DFD5F82}"/>
    <cellStyle name="備註 9 10 2" xfId="2321" xr:uid="{32DD40EF-22F4-4FC0-8236-7ECA4D966FD9}"/>
    <cellStyle name="備註 9 10 3" xfId="3815" xr:uid="{3D732064-051D-48BB-99F8-AC578A8BC063}"/>
    <cellStyle name="備註 9 11" xfId="2410" xr:uid="{638D0BB5-4750-440C-95C5-B4F704878B73}"/>
    <cellStyle name="備註 9 11 2" xfId="3904" xr:uid="{C376462D-CDEB-4D6B-B80E-126222F331C0}"/>
    <cellStyle name="備註 9 12" xfId="2499" xr:uid="{B727FBF0-A4AE-44E0-A82F-7A52E5FEDA87}"/>
    <cellStyle name="備註 9 12 2" xfId="3993" xr:uid="{C800D8CC-99FE-4A2F-9DA8-48BA8CB88105}"/>
    <cellStyle name="備註 9 13" xfId="2595" xr:uid="{3D0E6F5C-D724-40EF-B431-920ECBED4930}"/>
    <cellStyle name="備註 9 13 2" xfId="4089" xr:uid="{09149A67-7054-4226-93C4-6B0E71B60E11}"/>
    <cellStyle name="備註 9 14" xfId="2712" xr:uid="{37952238-2574-42D1-9CAB-FF8E1C3812F9}"/>
    <cellStyle name="備註 9 14 2" xfId="4194" xr:uid="{2C344F33-B5F7-4B4D-9C8F-5EE2FDCB99A3}"/>
    <cellStyle name="備註 9 15" xfId="2765" xr:uid="{00A894D0-FD3C-4971-BAE6-B3E29CB00166}"/>
    <cellStyle name="備註 9 15 2" xfId="4240" xr:uid="{52C4C481-5403-4F2E-BBF4-7405A8725CAE}"/>
    <cellStyle name="備註 9 16" xfId="2858" xr:uid="{AD879FAE-FC8E-447D-AFB7-F8119EA92E02}"/>
    <cellStyle name="備註 9 16 2" xfId="4333" xr:uid="{E9AC54D4-874C-40D4-BC58-73D7F0A4D26F}"/>
    <cellStyle name="備註 9 17" xfId="1440" xr:uid="{8B413667-4920-4372-AB4D-40931CC93000}"/>
    <cellStyle name="備註 9 18" xfId="2958" xr:uid="{C03CEA8D-E402-476F-8C05-68CBB6184B12}"/>
    <cellStyle name="備註 9 2" xfId="678" xr:uid="{C998CDD4-3349-45B5-8C15-02BD52C091CB}"/>
    <cellStyle name="備註 9 2 2" xfId="1578" xr:uid="{66D9141B-D764-469B-B2D2-10047414FB5D}"/>
    <cellStyle name="備註 9 2 3" xfId="3084" xr:uid="{EA73A6E8-95A3-4040-A4A3-C08FE35B145E}"/>
    <cellStyle name="備註 9 3" xfId="766" xr:uid="{48310D8F-024A-4664-B85A-8EB65A573436}"/>
    <cellStyle name="備註 9 3 2" xfId="1669" xr:uid="{AD603808-E9E9-4735-B9FA-1B4E681C40C8}"/>
    <cellStyle name="備註 9 3 3" xfId="3175" xr:uid="{8CEFEA66-E82E-422D-BADE-8427E302E976}"/>
    <cellStyle name="備註 9 4" xfId="846" xr:uid="{C91F3C10-E6FA-4EDC-BBB1-DD954190BB4D}"/>
    <cellStyle name="備註 9 4 2" xfId="1769" xr:uid="{F71BD2FA-6541-498F-A836-4D02AE63243D}"/>
    <cellStyle name="備註 9 4 3" xfId="3275" xr:uid="{070BC5B5-0500-491E-A327-6D2BD71A9464}"/>
    <cellStyle name="備註 9 5" xfId="938" xr:uid="{351F650F-86A1-4C9E-9EED-80D7103063DE}"/>
    <cellStyle name="備註 9 5 2" xfId="1859" xr:uid="{165CCEE1-95E6-4B31-A125-51DD95567C1B}"/>
    <cellStyle name="備註 9 5 3" xfId="3365" xr:uid="{B177A152-EBA8-447C-BA96-F176E3CA633A}"/>
    <cellStyle name="備註 9 6" xfId="1011" xr:uid="{A74525EC-A088-462B-9E4B-843237F710F6}"/>
    <cellStyle name="備註 9 6 2" xfId="1947" xr:uid="{679A250A-5D7A-48E4-B5CD-E3C40EF1886D}"/>
    <cellStyle name="備註 9 6 3" xfId="3453" xr:uid="{9827D607-38DD-40E4-AE98-B31FA3DB750F}"/>
    <cellStyle name="備註 9 7" xfId="1063" xr:uid="{2B885813-674D-438E-95AA-72C2024AEFA9}"/>
    <cellStyle name="備註 9 7 2" xfId="2025" xr:uid="{AAF37E5A-EC4F-4214-81B2-5BCC40C34920}"/>
    <cellStyle name="備註 9 7 3" xfId="3531" xr:uid="{99E36478-367C-4200-BF6E-81DEDEC1807B}"/>
    <cellStyle name="備註 9 8" xfId="1141" xr:uid="{1290E8CA-8D73-4992-B084-A3D6B78E0C2D}"/>
    <cellStyle name="備註 9 8 2" xfId="2103" xr:uid="{8B4AD9FB-61A3-403A-B0B1-CB2AC8CDC2B8}"/>
    <cellStyle name="備註 9 8 3" xfId="3609" xr:uid="{ACE92738-7AEA-49C0-A272-04090CF055DE}"/>
    <cellStyle name="備註 9 9" xfId="1229" xr:uid="{E1CEB295-20E8-416E-B2A7-1EEF15AA0B01}"/>
    <cellStyle name="備註 9 9 2" xfId="2225" xr:uid="{D1CB15FD-AADB-47F3-B551-1FB9AF323FF5}"/>
    <cellStyle name="備註 9 9 3" xfId="3719" xr:uid="{70F98C56-305E-4A5D-9E7A-A4729F977F0C}"/>
    <cellStyle name="說明文字" xfId="260" builtinId="53" customBuiltin="1"/>
    <cellStyle name="說明文字 2" xfId="261" xr:uid="{00000000-0005-0000-0000-000005010000}"/>
    <cellStyle name="輔色1" xfId="262" builtinId="29" customBuiltin="1"/>
    <cellStyle name="輔色1 2" xfId="263" xr:uid="{00000000-0005-0000-0000-000007010000}"/>
    <cellStyle name="輔色1 2 2" xfId="427" xr:uid="{B383BF24-A515-4238-90B9-29527791D1FE}"/>
    <cellStyle name="輔色2" xfId="264" builtinId="33" customBuiltin="1"/>
    <cellStyle name="輔色2 2" xfId="265" xr:uid="{00000000-0005-0000-0000-000009010000}"/>
    <cellStyle name="輔色3" xfId="266" builtinId="37" customBuiltin="1"/>
    <cellStyle name="輔色3 2" xfId="267" xr:uid="{00000000-0005-0000-0000-00000B010000}"/>
    <cellStyle name="輔色4" xfId="268" builtinId="41" customBuiltin="1"/>
    <cellStyle name="輔色4 2" xfId="269" xr:uid="{00000000-0005-0000-0000-00000D010000}"/>
    <cellStyle name="輔色5" xfId="270" builtinId="45" customBuiltin="1"/>
    <cellStyle name="輔色5 2" xfId="271" xr:uid="{00000000-0005-0000-0000-00000F010000}"/>
    <cellStyle name="輔色6" xfId="272" builtinId="49" customBuiltin="1"/>
    <cellStyle name="輔色6 2" xfId="273" xr:uid="{00000000-0005-0000-0000-000011010000}"/>
    <cellStyle name="標準_RESULTS" xfId="330" xr:uid="{20FEC311-BAE9-4515-B907-FD7A3E044845}"/>
    <cellStyle name="標題" xfId="274" builtinId="15" customBuiltin="1"/>
    <cellStyle name="標題 1" xfId="275" builtinId="16" customBuiltin="1"/>
    <cellStyle name="標題 1 2" xfId="276" xr:uid="{00000000-0005-0000-0000-000014010000}"/>
    <cellStyle name="標題 2" xfId="277" builtinId="17" customBuiltin="1"/>
    <cellStyle name="標題 2 2" xfId="278" xr:uid="{00000000-0005-0000-0000-000016010000}"/>
    <cellStyle name="標題 3" xfId="279" builtinId="18" customBuiltin="1"/>
    <cellStyle name="標題 3 2" xfId="280" xr:uid="{00000000-0005-0000-0000-000018010000}"/>
    <cellStyle name="標題 4" xfId="281" builtinId="19" customBuiltin="1"/>
    <cellStyle name="標題 4 2" xfId="282" xr:uid="{00000000-0005-0000-0000-00001A010000}"/>
    <cellStyle name="標題 5" xfId="283" xr:uid="{00000000-0005-0000-0000-00001B010000}"/>
    <cellStyle name="樣式 1" xfId="284" xr:uid="{00000000-0005-0000-0000-00001C010000}"/>
    <cellStyle name="輸入" xfId="285" builtinId="20" customBuiltin="1"/>
    <cellStyle name="輸入 10" xfId="566" xr:uid="{6FA1DD9B-6743-4F10-9CD4-A8886D75D06A}"/>
    <cellStyle name="輸入 10 10" xfId="1313" xr:uid="{1B011BE5-664C-4E22-829C-868E174087F2}"/>
    <cellStyle name="輸入 10 10 2" xfId="2317" xr:uid="{4CA4F7A4-A7B4-4986-A8A1-FFEB9C35AC86}"/>
    <cellStyle name="輸入 10 10 3" xfId="3811" xr:uid="{9A0297AD-A199-4A5D-84B5-D13213847514}"/>
    <cellStyle name="輸入 10 11" xfId="2406" xr:uid="{FD003944-388B-40AF-90A1-33E7388EA183}"/>
    <cellStyle name="輸入 10 11 2" xfId="3900" xr:uid="{EDF0E277-0C5A-4B87-B340-3CD1B7621241}"/>
    <cellStyle name="輸入 10 12" xfId="2495" xr:uid="{23BA24BC-6D50-4036-AE20-8C085395F26C}"/>
    <cellStyle name="輸入 10 12 2" xfId="3989" xr:uid="{D38CB6EC-BCE2-466E-B33C-35C5B0644598}"/>
    <cellStyle name="輸入 10 13" xfId="2591" xr:uid="{5A5D60C9-6B8D-4743-9B94-D801C119DD05}"/>
    <cellStyle name="輸入 10 13 2" xfId="4085" xr:uid="{33C1656F-93F0-45DE-BA2A-8515F441EDE9}"/>
    <cellStyle name="輸入 10 14" xfId="2709" xr:uid="{6CCD0E32-50AC-430D-B7EE-D342ACEDF99C}"/>
    <cellStyle name="輸入 10 14 2" xfId="4191" xr:uid="{5F9A6789-6437-4483-87DB-1424C7AB2913}"/>
    <cellStyle name="輸入 10 15" xfId="2761" xr:uid="{7E68B1AC-035C-4B60-B84C-F198B7D06973}"/>
    <cellStyle name="輸入 10 15 2" xfId="4236" xr:uid="{C194BC45-1B57-4F48-BD2F-36A6823416A2}"/>
    <cellStyle name="輸入 10 16" xfId="2854" xr:uid="{982A9EE2-66F8-4E3A-BF8F-473ABC04D840}"/>
    <cellStyle name="輸入 10 16 2" xfId="4329" xr:uid="{D84626FF-F03C-429D-BFDE-5D8CD6044D54}"/>
    <cellStyle name="輸入 10 17" xfId="1436" xr:uid="{2553D148-1C09-4941-8CDA-9FE735F519EA}"/>
    <cellStyle name="輸入 10 18" xfId="2954" xr:uid="{444B657B-48EB-4974-8E8B-AD0DAF8F7138}"/>
    <cellStyle name="輸入 10 2" xfId="674" xr:uid="{3A8B64E2-3929-423B-82AC-0B1B8C75BFC2}"/>
    <cellStyle name="輸入 10 2 2" xfId="1574" xr:uid="{9B1CD8BD-4B6F-4807-B5DD-41966DB43AEF}"/>
    <cellStyle name="輸入 10 2 3" xfId="3080" xr:uid="{19A5CF35-AE09-4670-A701-3E7C4BBEDF14}"/>
    <cellStyle name="輸入 10 3" xfId="762" xr:uid="{61512621-4A02-4A2E-ADA6-9AE9117D2428}"/>
    <cellStyle name="輸入 10 3 2" xfId="1665" xr:uid="{4EDD6984-46D1-4BE9-A66D-96AE402D28A5}"/>
    <cellStyle name="輸入 10 3 3" xfId="3171" xr:uid="{92C2409E-60B8-4B48-96D8-93A8FD81807E}"/>
    <cellStyle name="輸入 10 4" xfId="842" xr:uid="{41AE01B5-03D6-4B32-A313-DDDE213ACA43}"/>
    <cellStyle name="輸入 10 4 2" xfId="1765" xr:uid="{4E6F3D39-A7A1-40AF-9C1C-DF36A03A5E9A}"/>
    <cellStyle name="輸入 10 4 3" xfId="3271" xr:uid="{889F7F3F-AC25-41F8-8754-B10C4F24AC21}"/>
    <cellStyle name="輸入 10 5" xfId="934" xr:uid="{797DBD44-86D9-43D8-BBEB-91B962211FE9}"/>
    <cellStyle name="輸入 10 5 2" xfId="1855" xr:uid="{287163FA-0FC1-4BFA-947C-C6FBAF06D347}"/>
    <cellStyle name="輸入 10 5 3" xfId="3361" xr:uid="{8AE49B12-6E60-4CB5-A650-C40977446328}"/>
    <cellStyle name="輸入 10 6" xfId="1008" xr:uid="{CC9BADF5-704A-47D2-8744-1B38A7C4CE98}"/>
    <cellStyle name="輸入 10 6 2" xfId="1943" xr:uid="{4B7CB086-D0DE-4CA2-A400-3FF5A2102C43}"/>
    <cellStyle name="輸入 10 6 3" xfId="3449" xr:uid="{FDE4F828-45EA-4C6B-B3CF-0EC6EA15EF3F}"/>
    <cellStyle name="輸入 10 7" xfId="1060" xr:uid="{C92CF7FB-82A2-4C5F-A652-C5F391AE0A98}"/>
    <cellStyle name="輸入 10 7 2" xfId="2022" xr:uid="{DD07B9F7-4031-41F1-80A8-22649E35AC97}"/>
    <cellStyle name="輸入 10 7 3" xfId="3528" xr:uid="{C8E620CA-76C0-43A3-93FB-7BBC03A1904E}"/>
    <cellStyle name="輸入 10 8" xfId="1137" xr:uid="{DE54599B-FC34-41EE-B256-7F0BCCD9296E}"/>
    <cellStyle name="輸入 10 8 2" xfId="2099" xr:uid="{83920AB8-0236-4CF6-A16D-021F5428127F}"/>
    <cellStyle name="輸入 10 8 3" xfId="3605" xr:uid="{ED639E81-1FCB-4A7F-B720-7A5492DD53E9}"/>
    <cellStyle name="輸入 10 9" xfId="1225" xr:uid="{AB2B0AB0-2E69-4392-ADE5-4A08574E7F0D}"/>
    <cellStyle name="輸入 10 9 2" xfId="2221" xr:uid="{DE8D3C6B-7215-416E-992D-EFD223CF508B}"/>
    <cellStyle name="輸入 10 9 3" xfId="3715" xr:uid="{607DC35B-C981-48ED-A19A-21787B12A2BD}"/>
    <cellStyle name="輸入 11" xfId="2695" xr:uid="{80C6E30B-5ABD-45A2-9A52-E629CA2C1419}"/>
    <cellStyle name="輸入 11 2" xfId="4183" xr:uid="{D70E2B72-F5A5-418F-B1C6-835DE0E78C88}"/>
    <cellStyle name="輸入 2" xfId="286" xr:uid="{00000000-0005-0000-0000-00001E010000}"/>
    <cellStyle name="輸入 2 10" xfId="2657" xr:uid="{B882E37B-036F-4A81-AAE7-48B51BC3FE47}"/>
    <cellStyle name="輸入 2 10 2" xfId="4151" xr:uid="{9AEF1888-F1A4-4DFF-96E8-3E5FEF84A826}"/>
    <cellStyle name="輸入 2 2" xfId="539" xr:uid="{87DEF281-1368-4A3B-B65C-00A119AD8762}"/>
    <cellStyle name="輸入 2 2 10" xfId="2296" xr:uid="{391CE8EF-E65A-4B58-A9FB-8F894EC468CF}"/>
    <cellStyle name="輸入 2 2 10 2" xfId="3790" xr:uid="{3652C276-A4A2-4D03-8ECB-3B621959BC75}"/>
    <cellStyle name="輸入 2 2 11" xfId="2385" xr:uid="{C5938A7A-F847-4EA8-8084-723EDEB83D73}"/>
    <cellStyle name="輸入 2 2 11 2" xfId="3879" xr:uid="{5409DBE8-77E7-4D78-9199-05AF172D46F5}"/>
    <cellStyle name="輸入 2 2 12" xfId="2474" xr:uid="{D4867B3E-569B-4DC9-B970-D452F70B6F9A}"/>
    <cellStyle name="輸入 2 2 12 2" xfId="3968" xr:uid="{F1C874C4-1878-45DE-9AEB-11B60E5751A0}"/>
    <cellStyle name="輸入 2 2 13" xfId="2570" xr:uid="{D745E23A-FEB9-42AE-83D2-F5FFBA7F4554}"/>
    <cellStyle name="輸入 2 2 13 2" xfId="4064" xr:uid="{FE0A76C0-FC95-4770-83D3-130E9BB6A5FB}"/>
    <cellStyle name="輸入 2 2 14" xfId="2740" xr:uid="{12B70AEC-1684-49C9-B778-8F18D5B64DEA}"/>
    <cellStyle name="輸入 2 2 14 2" xfId="4215" xr:uid="{78F163F5-8F3E-4EB9-A1A6-84E58AF042BF}"/>
    <cellStyle name="輸入 2 2 15" xfId="2833" xr:uid="{63E34FB9-B25C-47B1-8810-256639D816D0}"/>
    <cellStyle name="輸入 2 2 15 2" xfId="4308" xr:uid="{8E6E519E-2602-4211-9CA0-484707DCCE61}"/>
    <cellStyle name="輸入 2 2 16" xfId="1409" xr:uid="{5E7F9F79-7727-42F7-82BB-A734DA7FF358}"/>
    <cellStyle name="輸入 2 2 17" xfId="2933" xr:uid="{E8A81BBD-5D57-4771-A71C-2EA183607C56}"/>
    <cellStyle name="輸入 2 2 2" xfId="651" xr:uid="{3DB11976-9A2E-4A80-836D-7D178A8233DF}"/>
    <cellStyle name="輸入 2 2 2 2" xfId="1551" xr:uid="{60325D36-B557-436F-9D6F-40B0CB94DFF9}"/>
    <cellStyle name="輸入 2 2 2 3" xfId="3063" xr:uid="{C71A5702-7026-4F74-BED4-F55C7151BC91}"/>
    <cellStyle name="輸入 2 2 3" xfId="740" xr:uid="{68837BC8-50D7-4DA0-997D-54081F58E52C}"/>
    <cellStyle name="輸入 2 2 3 2" xfId="1642" xr:uid="{17D50948-C52F-4DDA-B5EE-ADA1F927FFC2}"/>
    <cellStyle name="輸入 2 2 3 3" xfId="3148" xr:uid="{FBD49F98-A9ED-4707-90CB-BCC66F761BA2}"/>
    <cellStyle name="輸入 2 2 4" xfId="820" xr:uid="{63C06B9A-D8D3-4307-9E75-96C887F53A6E}"/>
    <cellStyle name="輸入 2 2 4 2" xfId="1742" xr:uid="{BCD9891D-B5AF-42F9-901B-D785989E4BA8}"/>
    <cellStyle name="輸入 2 2 4 3" xfId="3248" xr:uid="{949C34B5-E8A1-46E0-92E5-B2D6BBB11F39}"/>
    <cellStyle name="輸入 2 2 5" xfId="909" xr:uid="{CF1734C3-7350-4108-920B-0752894260F0}"/>
    <cellStyle name="輸入 2 2 5 2" xfId="1832" xr:uid="{314BC412-9967-4E81-8A59-45F42A3EB7D2}"/>
    <cellStyle name="輸入 2 2 5 3" xfId="3338" xr:uid="{B329971C-96CA-4606-8664-32880A0B1D72}"/>
    <cellStyle name="輸入 2 2 6" xfId="1041" xr:uid="{6F85F065-3617-4919-B965-7396BA200B99}"/>
    <cellStyle name="輸入 2 2 6 2" xfId="1922" xr:uid="{F074C89B-8BB9-4E1B-94DF-EA20727F19C7}"/>
    <cellStyle name="輸入 2 2 6 3" xfId="3428" xr:uid="{569D39F0-B261-44C6-91E6-5FC327522A52}"/>
    <cellStyle name="輸入 2 2 7" xfId="1116" xr:uid="{5BB6F11F-EACC-4827-B815-BF46554FE2FC}"/>
    <cellStyle name="輸入 2 2 7 2" xfId="2004" xr:uid="{AE332066-2831-4688-AA02-1693406C9526}"/>
    <cellStyle name="輸入 2 2 7 3" xfId="3510" xr:uid="{C7174841-DA4B-4FE6-8A6B-4D69BE1754BC}"/>
    <cellStyle name="輸入 2 2 8" xfId="1204" xr:uid="{4F49A77B-DF2E-45A5-8640-1A56FFFF72F6}"/>
    <cellStyle name="輸入 2 2 8 2" xfId="2078" xr:uid="{DA8DD294-D623-4B5E-93C1-B0B298B780D4}"/>
    <cellStyle name="輸入 2 2 8 3" xfId="3584" xr:uid="{FA293A9B-40A4-4FAE-B470-440445531B67}"/>
    <cellStyle name="輸入 2 2 9" xfId="1292" xr:uid="{CBF44FF4-9685-4FFB-BDE9-C8E830386DA5}"/>
    <cellStyle name="輸入 2 2 9 2" xfId="2194" xr:uid="{550E5822-47F2-4F34-B519-3F1113D07587}"/>
    <cellStyle name="輸入 2 2 9 3" xfId="3694" xr:uid="{8D74EF5A-D0D1-4593-9015-D7F1F7F85AB8}"/>
    <cellStyle name="輸入 2 3" xfId="537" xr:uid="{726243BD-9F5A-4C54-B984-DFE4E6FD8453}"/>
    <cellStyle name="輸入 2 3 10" xfId="2294" xr:uid="{D0220D15-9182-40FF-BE39-117AAF79B1B1}"/>
    <cellStyle name="輸入 2 3 10 2" xfId="3788" xr:uid="{FBC851BA-D0FC-4470-A2D3-4BE5A5713212}"/>
    <cellStyle name="輸入 2 3 11" xfId="2383" xr:uid="{6708C410-5EF7-43EC-A8CA-3417EBFBD5EC}"/>
    <cellStyle name="輸入 2 3 11 2" xfId="3877" xr:uid="{E6F89341-0617-4694-8191-39DB95FA08BA}"/>
    <cellStyle name="輸入 2 3 12" xfId="2472" xr:uid="{2F5AF8CF-29FF-49B8-8EA8-553B0C5C4E84}"/>
    <cellStyle name="輸入 2 3 12 2" xfId="3966" xr:uid="{E82AB95C-FC38-403C-97E1-58D81427B10B}"/>
    <cellStyle name="輸入 2 3 13" xfId="2568" xr:uid="{DAD124EB-B080-43ED-BD15-FD48976C07DE}"/>
    <cellStyle name="輸入 2 3 13 2" xfId="4062" xr:uid="{6CF6B03C-52A7-4A25-B369-EC226A76B42D}"/>
    <cellStyle name="輸入 2 3 14" xfId="2738" xr:uid="{108E30D3-DDF1-4E10-BB14-4648D6538387}"/>
    <cellStyle name="輸入 2 3 14 2" xfId="4213" xr:uid="{F5DECAC7-8F86-4950-B04E-4F54A725DF30}"/>
    <cellStyle name="輸入 2 3 15" xfId="2831" xr:uid="{DE87AC09-62EC-4435-804A-8E8862A6554F}"/>
    <cellStyle name="輸入 2 3 15 2" xfId="4306" xr:uid="{7B86EC78-DC82-4F69-A01F-DCB99346DF14}"/>
    <cellStyle name="輸入 2 3 16" xfId="1407" xr:uid="{F2369B94-2115-4C27-9246-F77FEB534306}"/>
    <cellStyle name="輸入 2 3 17" xfId="2931" xr:uid="{40226607-4680-45EE-9728-87486C887A2E}"/>
    <cellStyle name="輸入 2 3 2" xfId="649" xr:uid="{62E0B134-A656-4704-9445-73CAC10FFF26}"/>
    <cellStyle name="輸入 2 3 2 2" xfId="1549" xr:uid="{909684A1-56BF-4570-98A9-8FBB46E2B323}"/>
    <cellStyle name="輸入 2 3 2 3" xfId="3061" xr:uid="{492003C1-AC33-4733-9B84-FCDFE8AED53B}"/>
    <cellStyle name="輸入 2 3 3" xfId="738" xr:uid="{26748B5A-F850-470E-8620-7DDD7F0F79AC}"/>
    <cellStyle name="輸入 2 3 3 2" xfId="1640" xr:uid="{D8AF6234-B1B8-45AC-85DD-3BE3C29DFD90}"/>
    <cellStyle name="輸入 2 3 3 3" xfId="3146" xr:uid="{49869D6D-6948-4551-B17B-2493DC4ABC27}"/>
    <cellStyle name="輸入 2 3 4" xfId="818" xr:uid="{2FE247F1-CDC5-4436-959E-F2DFF6EEAA89}"/>
    <cellStyle name="輸入 2 3 4 2" xfId="1740" xr:uid="{4413C215-6DA4-4E29-8737-4CBB12CCD34E}"/>
    <cellStyle name="輸入 2 3 4 3" xfId="3246" xr:uid="{4D275DFD-6DCF-4C56-A54C-0740C85065DB}"/>
    <cellStyle name="輸入 2 3 5" xfId="907" xr:uid="{6000F248-A804-4B73-9ADB-5A727ACC0375}"/>
    <cellStyle name="輸入 2 3 5 2" xfId="1830" xr:uid="{02AD87DF-EAD3-481D-9D50-6FC7F9DF1964}"/>
    <cellStyle name="輸入 2 3 5 3" xfId="3336" xr:uid="{D0CA2387-F6A6-4E4E-82A3-66F29CC61076}"/>
    <cellStyle name="輸入 2 3 6" xfId="1039" xr:uid="{27A1426B-6E59-4A60-A9BF-68D3C8071B35}"/>
    <cellStyle name="輸入 2 3 6 2" xfId="1920" xr:uid="{F1334C82-7433-45D2-A02F-A30643ADFBB1}"/>
    <cellStyle name="輸入 2 3 6 3" xfId="3426" xr:uid="{124F105D-1E23-4339-8187-FABE9A7B98FA}"/>
    <cellStyle name="輸入 2 3 7" xfId="1114" xr:uid="{318A698D-FBC6-4654-8F6A-3650EAD8B8FD}"/>
    <cellStyle name="輸入 2 3 7 2" xfId="2002" xr:uid="{1D743A9D-0044-4921-839E-09EAA4164E0A}"/>
    <cellStyle name="輸入 2 3 7 3" xfId="3508" xr:uid="{455A6FE1-C877-41C0-8AF6-CB7C77F454E8}"/>
    <cellStyle name="輸入 2 3 8" xfId="1202" xr:uid="{188F5492-35D2-4CD7-9866-56C8BB5DE6D8}"/>
    <cellStyle name="輸入 2 3 8 2" xfId="2076" xr:uid="{5B9D7DEB-97A1-4B85-B17A-9CCC7B7A3472}"/>
    <cellStyle name="輸入 2 3 8 3" xfId="3582" xr:uid="{867C4445-BE42-4835-BC9D-AE88254F121F}"/>
    <cellStyle name="輸入 2 3 9" xfId="1290" xr:uid="{09FA34EA-FFD6-4EB8-8017-F5C9B9B4C266}"/>
    <cellStyle name="輸入 2 3 9 2" xfId="2192" xr:uid="{15B8801C-7669-4B5B-AC3D-FCCEA88CE862}"/>
    <cellStyle name="輸入 2 3 9 3" xfId="3692" xr:uid="{A78F57B6-AC7A-4DF5-AB39-29F42C5C89E7}"/>
    <cellStyle name="輸入 2 4" xfId="551" xr:uid="{39F3D007-C36B-4FDE-A991-B93CDF848FB9}"/>
    <cellStyle name="輸入 2 4 10" xfId="2302" xr:uid="{6BD4C5AD-6482-4C7A-BE77-04DF9B78D11C}"/>
    <cellStyle name="輸入 2 4 10 2" xfId="3796" xr:uid="{40346F48-04C9-4FF2-858D-097BA9728F33}"/>
    <cellStyle name="輸入 2 4 11" xfId="2391" xr:uid="{ED1DA8C0-2D56-4AB6-B414-875B0CA8CFE1}"/>
    <cellStyle name="輸入 2 4 11 2" xfId="3885" xr:uid="{AD753DD4-0FEA-490B-A583-E0A43B700397}"/>
    <cellStyle name="輸入 2 4 12" xfId="2480" xr:uid="{84D6480E-A782-43BD-AE80-06C128645452}"/>
    <cellStyle name="輸入 2 4 12 2" xfId="3974" xr:uid="{D885B51C-4D72-496B-A065-DAE5066F5C7A}"/>
    <cellStyle name="輸入 2 4 13" xfId="2576" xr:uid="{6FC5AA5B-A75C-477C-A9E9-C48A9DD36435}"/>
    <cellStyle name="輸入 2 4 13 2" xfId="4070" xr:uid="{A8D7DDE1-6B6A-4174-8EFB-596CA10ECC08}"/>
    <cellStyle name="輸入 2 4 14" xfId="2746" xr:uid="{D079A571-7F5E-40FD-8DD3-0275FC0868AF}"/>
    <cellStyle name="輸入 2 4 14 2" xfId="4221" xr:uid="{B6CD140F-24DE-441F-86FF-AEF45E7219DE}"/>
    <cellStyle name="輸入 2 4 15" xfId="2839" xr:uid="{C4E341D8-051C-44C7-889A-2876E5A09A11}"/>
    <cellStyle name="輸入 2 4 15 2" xfId="4314" xr:uid="{7332DB26-C838-47A4-B30B-0054B4E48AE7}"/>
    <cellStyle name="輸入 2 4 16" xfId="1421" xr:uid="{FB129367-E402-42BE-BA67-F68656C57124}"/>
    <cellStyle name="輸入 2 4 17" xfId="2939" xr:uid="{0DDC1EE9-1B3A-4D7D-8B71-18C2CA13F751}"/>
    <cellStyle name="輸入 2 4 2" xfId="659" xr:uid="{F2F78904-708C-4F5E-A420-431E99B5D84F}"/>
    <cellStyle name="輸入 2 4 2 2" xfId="1562" xr:uid="{BA080131-4C9E-4C02-BDD6-F5A94174B202}"/>
    <cellStyle name="輸入 2 4 2 3" xfId="3068" xr:uid="{FDDE0377-09C8-47C5-A081-5FF2E23D98B0}"/>
    <cellStyle name="輸入 2 4 3" xfId="747" xr:uid="{A2D3B63C-3664-4699-848C-64A69CDFA816}"/>
    <cellStyle name="輸入 2 4 3 2" xfId="1650" xr:uid="{11A0DD73-D28C-4DBD-9648-A28D4C62F0A1}"/>
    <cellStyle name="輸入 2 4 3 3" xfId="3156" xr:uid="{75EAE5A6-79E9-4BD9-9902-64C7739DCDC6}"/>
    <cellStyle name="輸入 2 4 4" xfId="827" xr:uid="{27CE32DA-222F-4D97-9537-771CA5FC0747}"/>
    <cellStyle name="輸入 2 4 4 2" xfId="1750" xr:uid="{7E5417E2-32FA-4120-8FA7-EE83D4D836E1}"/>
    <cellStyle name="輸入 2 4 4 3" xfId="3256" xr:uid="{D0491E84-10EE-4F3A-BCEF-C8D91E8255CD}"/>
    <cellStyle name="輸入 2 4 5" xfId="919" xr:uid="{597F2EBD-3011-4088-9369-67AB95BFAA43}"/>
    <cellStyle name="輸入 2 4 5 2" xfId="1840" xr:uid="{3E4E7E8D-0466-48B5-A968-75C04A511389}"/>
    <cellStyle name="輸入 2 4 5 3" xfId="3346" xr:uid="{C1FCD537-3F8C-4862-865B-2EC1DCBF9B22}"/>
    <cellStyle name="輸入 2 4 6" xfId="1047" xr:uid="{4B8A294E-EA7C-46F0-8554-6A49B8499A32}"/>
    <cellStyle name="輸入 2 4 6 2" xfId="1928" xr:uid="{A297E458-880F-4249-AECF-3F5C221BAE15}"/>
    <cellStyle name="輸入 2 4 6 3" xfId="3434" xr:uid="{59503D64-8673-4AEA-90C1-CE9E290DA9CA}"/>
    <cellStyle name="輸入 2 4 7" xfId="1122" xr:uid="{12BB6774-F213-4308-9833-0C78ABB1ABB2}"/>
    <cellStyle name="輸入 2 4 7 2" xfId="2009" xr:uid="{8D5E493C-9F34-4078-904D-DDDD3CD7C8FB}"/>
    <cellStyle name="輸入 2 4 7 3" xfId="3515" xr:uid="{C098C7EE-05AE-4670-9D94-CA16B1C64056}"/>
    <cellStyle name="輸入 2 4 8" xfId="1210" xr:uid="{6D79BE44-6B46-416E-A1C5-7C68B0E3910E}"/>
    <cellStyle name="輸入 2 4 8 2" xfId="2084" xr:uid="{B617D566-477A-4F4B-9917-8886DC4690FD}"/>
    <cellStyle name="輸入 2 4 8 3" xfId="3590" xr:uid="{03F65F6D-BFE9-4A7B-8AE4-E52EB0A94E98}"/>
    <cellStyle name="輸入 2 4 9" xfId="1298" xr:uid="{8022F786-3328-4B6E-8272-A547B35CD4C3}"/>
    <cellStyle name="輸入 2 4 9 2" xfId="2206" xr:uid="{377DA4F7-0DDC-4B23-9CA3-D04B0AFD487E}"/>
    <cellStyle name="輸入 2 4 9 3" xfId="3700" xr:uid="{1F0EBA77-5725-4951-B37C-FE80B11AAD5D}"/>
    <cellStyle name="輸入 2 5" xfId="529" xr:uid="{B85AC86D-43EA-4BF5-BBFC-B078E362B077}"/>
    <cellStyle name="輸入 2 5 10" xfId="2286" xr:uid="{77F7EBEA-9C1F-490E-B6AD-A1FD6C49832D}"/>
    <cellStyle name="輸入 2 5 10 2" xfId="3780" xr:uid="{9639F48C-87A4-4BBC-8437-C1D8BC1F67BC}"/>
    <cellStyle name="輸入 2 5 11" xfId="2375" xr:uid="{CEE66201-EBC1-401D-9A51-6FE5937D4A79}"/>
    <cellStyle name="輸入 2 5 11 2" xfId="3869" xr:uid="{1D3E1B13-8F38-4AE0-ADB1-E32F2C834312}"/>
    <cellStyle name="輸入 2 5 12" xfId="2464" xr:uid="{8C984981-DFA3-4B91-8BE8-1F58F3A07620}"/>
    <cellStyle name="輸入 2 5 12 2" xfId="3958" xr:uid="{5585176E-7CF5-47EE-AC1B-403A79F54657}"/>
    <cellStyle name="輸入 2 5 13" xfId="2560" xr:uid="{BA128656-B81C-4993-BF93-4F3F4634B61F}"/>
    <cellStyle name="輸入 2 5 13 2" xfId="4054" xr:uid="{6F3DC4A3-4E3F-4A12-9195-35DA9F5870FF}"/>
    <cellStyle name="輸入 2 5 14" xfId="2730" xr:uid="{51EEF069-D9AC-4E18-A4E5-3DCF075D1446}"/>
    <cellStyle name="輸入 2 5 14 2" xfId="4205" xr:uid="{6E25CF95-2CD3-42A4-B548-8536941AF15F}"/>
    <cellStyle name="輸入 2 5 15" xfId="2823" xr:uid="{032EEF42-EE91-4D0C-8AD4-D41AAD77DAF3}"/>
    <cellStyle name="輸入 2 5 15 2" xfId="4298" xr:uid="{4917D8E9-3D7D-4140-9362-DD591053B911}"/>
    <cellStyle name="輸入 2 5 16" xfId="1399" xr:uid="{1FF3E4C1-5386-40F5-9454-25A7EFD19F36}"/>
    <cellStyle name="輸入 2 5 17" xfId="2923" xr:uid="{A363523D-B5E0-4BB2-88DB-B0BC78DD1F96}"/>
    <cellStyle name="輸入 2 5 2" xfId="641" xr:uid="{1AEA9CCF-3EC7-46A2-81C1-D8D902ABDC7B}"/>
    <cellStyle name="輸入 2 5 2 2" xfId="1541" xr:uid="{B1659017-C896-4353-A968-6DAAF31AABBF}"/>
    <cellStyle name="輸入 2 5 2 3" xfId="3053" xr:uid="{C1A49E91-D006-4626-8F7F-15EBD7EB1BE1}"/>
    <cellStyle name="輸入 2 5 3" xfId="732" xr:uid="{7FF93C60-E0F2-4BEC-8CCF-3A1C7C068826}"/>
    <cellStyle name="輸入 2 5 3 2" xfId="1632" xr:uid="{D7B4ED13-D244-4B82-AC2E-6A8B9D6F820A}"/>
    <cellStyle name="輸入 2 5 3 3" xfId="3138" xr:uid="{81E72FBF-A812-4F37-A5A5-0C15432A1CCF}"/>
    <cellStyle name="輸入 2 5 4" xfId="810" xr:uid="{8F715614-64FB-47A5-8A60-E0FADF795F2F}"/>
    <cellStyle name="輸入 2 5 4 2" xfId="1732" xr:uid="{E0AA34B7-546A-4839-954D-69B0CB13762D}"/>
    <cellStyle name="輸入 2 5 4 3" xfId="3238" xr:uid="{D96245FC-FBB7-4783-8A69-3A368CB501D7}"/>
    <cellStyle name="輸入 2 5 5" xfId="899" xr:uid="{7A660967-71D7-4C4F-8CC4-190BD314DB2F}"/>
    <cellStyle name="輸入 2 5 5 2" xfId="1822" xr:uid="{0804B404-B8E4-49B9-A398-7BF74183C83B}"/>
    <cellStyle name="輸入 2 5 5 3" xfId="3328" xr:uid="{FA75C506-9B4A-4CCE-AA17-572A7DCBB8A9}"/>
    <cellStyle name="輸入 2 5 6" xfId="1033" xr:uid="{FF724E90-7462-4E19-B336-F27ECAE8289F}"/>
    <cellStyle name="輸入 2 5 6 2" xfId="1912" xr:uid="{5EF0AF54-58EC-4A69-9CB2-FE76291AE4C6}"/>
    <cellStyle name="輸入 2 5 6 3" xfId="3418" xr:uid="{BC0BE516-5882-4D3E-B86F-8F1D5D39E8F7}"/>
    <cellStyle name="輸入 2 5 7" xfId="1106" xr:uid="{15000564-781D-4058-BAEA-C78E13294BCD}"/>
    <cellStyle name="輸入 2 5 7 2" xfId="1996" xr:uid="{69A9F05D-B3E4-42BA-BED2-D0193042404E}"/>
    <cellStyle name="輸入 2 5 7 3" xfId="3502" xr:uid="{991EB445-AE3D-4F24-88D3-4498DABC2532}"/>
    <cellStyle name="輸入 2 5 8" xfId="1194" xr:uid="{696BFD7D-9D01-4E2C-8CD8-1B387D53ECE2}"/>
    <cellStyle name="輸入 2 5 8 2" xfId="2068" xr:uid="{A829B0FE-CBB7-4BA1-A870-FB210F347984}"/>
    <cellStyle name="輸入 2 5 8 3" xfId="3574" xr:uid="{A0BFCD24-0E68-4BFF-8B3E-749114773B4E}"/>
    <cellStyle name="輸入 2 5 9" xfId="1282" xr:uid="{918C3A32-5CA2-46D1-B1AA-2461E8549206}"/>
    <cellStyle name="輸入 2 5 9 2" xfId="2184" xr:uid="{E4068B30-A48D-4DF8-A59F-5B9BDB4572E1}"/>
    <cellStyle name="輸入 2 5 9 3" xfId="3684" xr:uid="{405F4CD0-49E4-4B7D-A8C4-46BDE9AED1BF}"/>
    <cellStyle name="輸入 2 6" xfId="490" xr:uid="{DA3B1CF2-A7BD-4D35-BB08-D1868F4814D5}"/>
    <cellStyle name="輸入 2 6 10" xfId="2336" xr:uid="{DCC87102-1CA7-4DBD-AA60-74ED9AF3472F}"/>
    <cellStyle name="輸入 2 6 10 2" xfId="3830" xr:uid="{7EA0D8DF-7228-4946-8BE9-DAEA8FE6F833}"/>
    <cellStyle name="輸入 2 6 11" xfId="2425" xr:uid="{C78E90F1-D9FC-419E-AB46-07E9B63B4BD2}"/>
    <cellStyle name="輸入 2 6 11 2" xfId="3919" xr:uid="{F546869C-6C00-465B-BAD5-A86BF78D3294}"/>
    <cellStyle name="輸入 2 6 12" xfId="2521" xr:uid="{A23971E1-2214-404F-8C5F-317BCE3FB72D}"/>
    <cellStyle name="輸入 2 6 12 2" xfId="4015" xr:uid="{ABB5AE80-C824-4937-99F0-FED18392A830}"/>
    <cellStyle name="輸入 2 6 13" xfId="2647" xr:uid="{1C8B105E-EEA3-4A71-9505-5641833D932D}"/>
    <cellStyle name="輸入 2 6 13 2" xfId="4141" xr:uid="{A08D4C11-20E4-4BB8-A488-CEC758652F69}"/>
    <cellStyle name="輸入 2 6 14" xfId="2784" xr:uid="{E3B40A4D-8916-470D-8FF4-5C87360E7033}"/>
    <cellStyle name="輸入 2 6 14 2" xfId="4259" xr:uid="{A6313289-120E-492C-93AE-67EA1857B6CB}"/>
    <cellStyle name="輸入 2 6 15" xfId="1360" xr:uid="{33C4CE5B-80E3-4E15-9F4B-0723A8D41754}"/>
    <cellStyle name="輸入 2 6 16" xfId="2884" xr:uid="{7360FA37-4BAC-4F43-A860-EE50E1F7DFF1}"/>
    <cellStyle name="輸入 2 6 2" xfId="602" xr:uid="{EF9E5A12-C5E7-4D7A-89F3-DC3F554B9647}"/>
    <cellStyle name="輸入 2 6 2 2" xfId="1593" xr:uid="{C18C9F91-6FD4-4D5E-9E38-8725C181BDC8}"/>
    <cellStyle name="輸入 2 6 2 3" xfId="3099" xr:uid="{1E138B48-4539-44F0-BFD5-E662FDE5D38A}"/>
    <cellStyle name="輸入 2 6 3" xfId="694" xr:uid="{0A7004F7-1036-45BE-9E3A-FA1B29B3C2BA}"/>
    <cellStyle name="輸入 2 6 3 2" xfId="1693" xr:uid="{6D4B3FCE-E586-4845-83D3-DD0A36F178E4}"/>
    <cellStyle name="輸入 2 6 3 3" xfId="3199" xr:uid="{F3FB6B5E-7DC2-404E-9B17-62ECDFDFA1D0}"/>
    <cellStyle name="輸入 2 6 4" xfId="441" xr:uid="{833E18F3-5D1C-4878-BA7F-573BEB70A44B}"/>
    <cellStyle name="輸入 2 6 4 2" xfId="1783" xr:uid="{69D0C961-60B6-4EAE-BD61-62F524072040}"/>
    <cellStyle name="輸入 2 6 4 3" xfId="3289" xr:uid="{5494438F-8803-4A74-92DC-92922B4548F9}"/>
    <cellStyle name="輸入 2 6 5" xfId="860" xr:uid="{56946354-2903-4E71-8089-0E698D2B5803}"/>
    <cellStyle name="輸入 2 6 5 2" xfId="1873" xr:uid="{5BADCC54-BEA8-400C-BF62-CFD082A307A1}"/>
    <cellStyle name="輸入 2 6 5 3" xfId="3379" xr:uid="{77F4C49C-084A-4FBB-8164-773BE7CD4A38}"/>
    <cellStyle name="輸入 2 6 6" xfId="446" xr:uid="{4713F85E-410A-4CD1-8A69-293D376A8566}"/>
    <cellStyle name="輸入 2 6 6 2" xfId="1961" xr:uid="{0AAFC574-323B-47F2-81F1-F6CB0A359DA4}"/>
    <cellStyle name="輸入 2 6 6 3" xfId="3467" xr:uid="{0B594D8B-29BF-4DA8-8550-BFB0395623DE}"/>
    <cellStyle name="輸入 2 6 7" xfId="969" xr:uid="{F1372F88-9852-4899-A1BD-27E03D6A2FFD}"/>
    <cellStyle name="輸入 2 6 7 2" xfId="1473" xr:uid="{72BC6172-BB7B-4D1B-BA61-F92048A0E32D}"/>
    <cellStyle name="輸入 2 6 7 3" xfId="2991" xr:uid="{65629B51-08AB-492A-BFE0-77C7E197A036}"/>
    <cellStyle name="輸入 2 6 8" xfId="1155" xr:uid="{DD90E463-119E-47E8-959F-A3D7AE163E39}"/>
    <cellStyle name="輸入 2 6 8 2" xfId="2145" xr:uid="{3D7F14DA-4551-4903-ABD4-05B132CFA189}"/>
    <cellStyle name="輸入 2 6 8 3" xfId="3645" xr:uid="{BB30754E-B562-48F5-8DDC-7B4848F9F23D}"/>
    <cellStyle name="輸入 2 6 9" xfId="1243" xr:uid="{AF799168-B076-476C-981F-8CEE4F97BCBF}"/>
    <cellStyle name="輸入 2 6 9 2" xfId="2247" xr:uid="{C6F2043D-49FA-4D58-A12A-8D599944DED0}"/>
    <cellStyle name="輸入 2 6 9 3" xfId="3741" xr:uid="{5C83A491-9561-4567-A134-F4EB064F72A9}"/>
    <cellStyle name="輸入 2 7" xfId="569" xr:uid="{F574EEF0-5A45-4267-9925-88DE2764C495}"/>
    <cellStyle name="輸入 2 7 10" xfId="1316" xr:uid="{B9FFBA23-3EA1-4B0B-83CA-4FF5B830A88C}"/>
    <cellStyle name="輸入 2 7 10 2" xfId="2320" xr:uid="{7A3BE7B4-DA95-4945-88E5-CB1E2546BD04}"/>
    <cellStyle name="輸入 2 7 10 3" xfId="3814" xr:uid="{E9C5D2AF-E527-4B84-8B21-CD8E2A7D9526}"/>
    <cellStyle name="輸入 2 7 11" xfId="2409" xr:uid="{5FEB6503-9743-4413-9DC9-026947337652}"/>
    <cellStyle name="輸入 2 7 11 2" xfId="3903" xr:uid="{36979C3D-2A11-4A3F-BB3F-D0D834345570}"/>
    <cellStyle name="輸入 2 7 12" xfId="2498" xr:uid="{802DDE0A-94D7-407E-9214-F866C03649B5}"/>
    <cellStyle name="輸入 2 7 12 2" xfId="3992" xr:uid="{A81547EB-4831-43A1-A780-E81AF5DEC5C4}"/>
    <cellStyle name="輸入 2 7 13" xfId="2594" xr:uid="{307DEC4C-3DC2-4AFC-AD7C-25B0F8D16B9B}"/>
    <cellStyle name="輸入 2 7 13 2" xfId="4088" xr:uid="{0593CBE2-36E6-4ABE-AF18-CEE44B7C3A33}"/>
    <cellStyle name="輸入 2 7 14" xfId="2711" xr:uid="{75784361-B33D-40DC-B4B3-E9164C0BC458}"/>
    <cellStyle name="輸入 2 7 14 2" xfId="4193" xr:uid="{B7991702-7AB0-4106-BD98-781847CA5AEC}"/>
    <cellStyle name="輸入 2 7 15" xfId="2764" xr:uid="{5D8A33FC-13C4-49E8-9C99-8B8E1D8F84A7}"/>
    <cellStyle name="輸入 2 7 15 2" xfId="4239" xr:uid="{8CC4368B-49F6-48C7-B1B4-AEBD1BDA03CE}"/>
    <cellStyle name="輸入 2 7 16" xfId="2857" xr:uid="{04C73C90-F7E6-445E-87DF-479942C394FA}"/>
    <cellStyle name="輸入 2 7 16 2" xfId="4332" xr:uid="{5A1182E9-1624-498C-A347-F962093E75FA}"/>
    <cellStyle name="輸入 2 7 17" xfId="1439" xr:uid="{ABB169C0-2D5A-49E5-AA19-7EDC83DF9D3A}"/>
    <cellStyle name="輸入 2 7 18" xfId="2957" xr:uid="{6B58F01C-5899-419A-9073-1B278933959A}"/>
    <cellStyle name="輸入 2 7 2" xfId="677" xr:uid="{F9476646-DAC8-4BA1-8DEE-8719443E32FF}"/>
    <cellStyle name="輸入 2 7 2 2" xfId="1577" xr:uid="{03063D22-3333-4369-AA11-55AA85C8517C}"/>
    <cellStyle name="輸入 2 7 2 3" xfId="3083" xr:uid="{050BF0C0-7B3D-4298-AD75-B96D50DB210E}"/>
    <cellStyle name="輸入 2 7 3" xfId="765" xr:uid="{B8E02FE9-F6A8-4CD1-A60C-8832979DA8BB}"/>
    <cellStyle name="輸入 2 7 3 2" xfId="1668" xr:uid="{759FC11D-8FF4-4120-A1DA-A0ED93C9525E}"/>
    <cellStyle name="輸入 2 7 3 3" xfId="3174" xr:uid="{C693D3FA-5D6D-4832-8651-67CAB0AC4F19}"/>
    <cellStyle name="輸入 2 7 4" xfId="845" xr:uid="{E2726D96-46CD-48B9-AF1D-6E9C0D896E2F}"/>
    <cellStyle name="輸入 2 7 4 2" xfId="1768" xr:uid="{23C897F9-EBDA-4765-A092-DCB9DDA0A5CD}"/>
    <cellStyle name="輸入 2 7 4 3" xfId="3274" xr:uid="{D8399127-FD73-4F88-BDFD-D10229BB053B}"/>
    <cellStyle name="輸入 2 7 5" xfId="937" xr:uid="{A2BB122D-1952-4BAF-82E4-5A2CED955584}"/>
    <cellStyle name="輸入 2 7 5 2" xfId="1858" xr:uid="{9B0F001C-B47B-47F9-9DF9-75FDB7B04187}"/>
    <cellStyle name="輸入 2 7 5 3" xfId="3364" xr:uid="{B1E7EF3D-105B-48E0-A681-B7F20BFCE4E9}"/>
    <cellStyle name="輸入 2 7 6" xfId="1010" xr:uid="{F7B45508-6376-45B9-A3BF-28AA97841B0A}"/>
    <cellStyle name="輸入 2 7 6 2" xfId="1946" xr:uid="{DCD7D6B5-28F2-4A6B-A65C-EB3DCF046E1F}"/>
    <cellStyle name="輸入 2 7 6 3" xfId="3452" xr:uid="{5E156E62-297A-49CD-A398-547AC10B8945}"/>
    <cellStyle name="輸入 2 7 7" xfId="1062" xr:uid="{A0CD6570-DF70-4C1C-8C8D-D389E28FF55E}"/>
    <cellStyle name="輸入 2 7 7 2" xfId="2024" xr:uid="{A8B8E5B5-DD9B-4C1C-B09C-2CECA5F42EAA}"/>
    <cellStyle name="輸入 2 7 7 3" xfId="3530" xr:uid="{1D533DC5-3566-4BFA-ACCF-9C73405D61EC}"/>
    <cellStyle name="輸入 2 7 8" xfId="1140" xr:uid="{CF3E5A36-2730-4A39-AB1F-0F6D472C960A}"/>
    <cellStyle name="輸入 2 7 8 2" xfId="2102" xr:uid="{F29C241A-DF63-4C63-A274-A1312B8E8492}"/>
    <cellStyle name="輸入 2 7 8 3" xfId="3608" xr:uid="{28A90769-302B-40B3-AFCE-537201CA2E18}"/>
    <cellStyle name="輸入 2 7 9" xfId="1228" xr:uid="{EC9223D9-2A39-4E0B-B53C-2A7746ADBF95}"/>
    <cellStyle name="輸入 2 7 9 2" xfId="2224" xr:uid="{12AB860E-4D43-435C-8745-C904DE6F68CF}"/>
    <cellStyle name="輸入 2 7 9 3" xfId="3718" xr:uid="{FE99286E-7E04-45CC-ABF1-F30643AFEECA}"/>
    <cellStyle name="輸入 2 8" xfId="571" xr:uid="{183B9BD0-F926-4D5F-984D-5FA38582FE01}"/>
    <cellStyle name="輸入 2 8 10" xfId="1318" xr:uid="{5F0E3A1A-80A9-460A-8E3A-CD30301E4EB1}"/>
    <cellStyle name="輸入 2 8 10 2" xfId="2322" xr:uid="{127AB87F-FC18-4B1D-BC13-DA7FBED129AE}"/>
    <cellStyle name="輸入 2 8 10 3" xfId="3816" xr:uid="{824886F5-7F37-4C92-8E6C-6597B791DF8D}"/>
    <cellStyle name="輸入 2 8 11" xfId="2411" xr:uid="{14A90F18-2665-4A53-AA55-45DFB251096B}"/>
    <cellStyle name="輸入 2 8 11 2" xfId="3905" xr:uid="{D29464AD-C6BA-4E6D-ABEE-E9B317C09B94}"/>
    <cellStyle name="輸入 2 8 12" xfId="2500" xr:uid="{F0C7FB8D-122F-44A9-9137-A6EC234803BB}"/>
    <cellStyle name="輸入 2 8 12 2" xfId="3994" xr:uid="{6E258C60-D275-44DC-93CF-197AE3B30495}"/>
    <cellStyle name="輸入 2 8 13" xfId="2596" xr:uid="{CBC8749A-2F58-45F5-BD8B-57B7025F48F9}"/>
    <cellStyle name="輸入 2 8 13 2" xfId="4090" xr:uid="{16030B93-F659-4836-885D-91EDF2B65408}"/>
    <cellStyle name="輸入 2 8 14" xfId="2713" xr:uid="{578E0CC4-2B23-4C07-A239-8990AF98B2EC}"/>
    <cellStyle name="輸入 2 8 14 2" xfId="4195" xr:uid="{B62E1844-5FC3-43BB-805C-F70AA2E37B77}"/>
    <cellStyle name="輸入 2 8 15" xfId="2766" xr:uid="{14E1D272-F992-4DB1-BD75-2A3D931CC5BF}"/>
    <cellStyle name="輸入 2 8 15 2" xfId="4241" xr:uid="{7A9016C1-7DCF-4A5E-B0E0-08676A6595E3}"/>
    <cellStyle name="輸入 2 8 16" xfId="2859" xr:uid="{324FA40E-9080-4E89-BD43-E3C259CB741D}"/>
    <cellStyle name="輸入 2 8 16 2" xfId="4334" xr:uid="{832B8F4C-FC68-4041-98F7-2E0DB00F7636}"/>
    <cellStyle name="輸入 2 8 17" xfId="1441" xr:uid="{09538C09-70B0-4B5E-82CB-866BE59EF61D}"/>
    <cellStyle name="輸入 2 8 18" xfId="2959" xr:uid="{9EFD0AA3-AF36-47FB-9380-7B415AA26C4B}"/>
    <cellStyle name="輸入 2 8 2" xfId="679" xr:uid="{DDD143F4-C55B-4266-98B7-F10A7E78012E}"/>
    <cellStyle name="輸入 2 8 2 2" xfId="1579" xr:uid="{1BB46B6C-4D02-4820-B1AB-73AB92FA75CE}"/>
    <cellStyle name="輸入 2 8 2 3" xfId="3085" xr:uid="{37C634A4-C5ED-4146-8253-E45FACC8B90A}"/>
    <cellStyle name="輸入 2 8 3" xfId="767" xr:uid="{A29F04C2-10D4-4452-A169-1E5E3DA71700}"/>
    <cellStyle name="輸入 2 8 3 2" xfId="1670" xr:uid="{740B972C-37FC-47BF-86BC-1BF8826B1D90}"/>
    <cellStyle name="輸入 2 8 3 3" xfId="3176" xr:uid="{A34CF989-5C6C-4F2E-B82B-C710D2C7CF5A}"/>
    <cellStyle name="輸入 2 8 4" xfId="847" xr:uid="{3E2225B0-65B9-494C-8FD6-DEF48845B9CA}"/>
    <cellStyle name="輸入 2 8 4 2" xfId="1770" xr:uid="{3C2F1EBA-5504-4565-AB3B-F4E8F3C7C32B}"/>
    <cellStyle name="輸入 2 8 4 3" xfId="3276" xr:uid="{69FAC6B7-CF42-4147-81F6-9F6CF0F792C8}"/>
    <cellStyle name="輸入 2 8 5" xfId="939" xr:uid="{33235D88-1251-4A1E-9A34-86A2568CB772}"/>
    <cellStyle name="輸入 2 8 5 2" xfId="1860" xr:uid="{37B44297-7DAE-4CF4-84DF-1158015EA1C9}"/>
    <cellStyle name="輸入 2 8 5 3" xfId="3366" xr:uid="{A13D984A-3F3B-448C-A8F1-7A22D356496A}"/>
    <cellStyle name="輸入 2 8 6" xfId="1012" xr:uid="{E8C87088-08F5-4573-97A2-2F329ED5D58B}"/>
    <cellStyle name="輸入 2 8 6 2" xfId="1948" xr:uid="{A3F267B1-CE79-4C59-A3D4-D6CBF5160876}"/>
    <cellStyle name="輸入 2 8 6 3" xfId="3454" xr:uid="{6972CCD6-0DC2-4308-8B82-BD8C6CF6110F}"/>
    <cellStyle name="輸入 2 8 7" xfId="1064" xr:uid="{99EEDB7A-9E01-4B6F-BFCB-9F693D6FF3EF}"/>
    <cellStyle name="輸入 2 8 7 2" xfId="2026" xr:uid="{58031A4D-E4F1-4B0F-B539-58B1D519DDC1}"/>
    <cellStyle name="輸入 2 8 7 3" xfId="3532" xr:uid="{12F90CB0-9D50-4EFC-AEF1-71E8A1EB957D}"/>
    <cellStyle name="輸入 2 8 8" xfId="1142" xr:uid="{9113EAD0-9991-446A-AFE0-70F0ED51E173}"/>
    <cellStyle name="輸入 2 8 8 2" xfId="2104" xr:uid="{5BA9F002-B5C6-4FAA-9A48-AADDEB04A06A}"/>
    <cellStyle name="輸入 2 8 8 3" xfId="3610" xr:uid="{F036B2C2-5354-4025-93F8-3E22048D5280}"/>
    <cellStyle name="輸入 2 8 9" xfId="1230" xr:uid="{B0DB6A07-8C6D-4D1C-BB4A-4A317A07D2BA}"/>
    <cellStyle name="輸入 2 8 9 2" xfId="2226" xr:uid="{123C30FC-A77C-4FF4-A222-CC04238D6D2E}"/>
    <cellStyle name="輸入 2 8 9 3" xfId="3720" xr:uid="{306E336B-8E83-4884-A207-CFEBF865F71C}"/>
    <cellStyle name="輸入 2 9" xfId="578" xr:uid="{4D10BDA2-3759-4A95-85C9-46EFA7E063E1}"/>
    <cellStyle name="輸入 2 9 10" xfId="1323" xr:uid="{EE179837-0ECA-43AF-8492-13F11192B19D}"/>
    <cellStyle name="輸入 2 9 10 2" xfId="2327" xr:uid="{257222E7-E3FB-42E0-B60B-C889049F72E5}"/>
    <cellStyle name="輸入 2 9 10 3" xfId="3821" xr:uid="{3442FCFB-90B7-4F6D-B375-DCCC5611E7C5}"/>
    <cellStyle name="輸入 2 9 11" xfId="2416" xr:uid="{8FB050C8-5D3A-4918-B057-E35AF208C95A}"/>
    <cellStyle name="輸入 2 9 11 2" xfId="3910" xr:uid="{4BB044C8-AECF-4D97-96C8-782D05F7B628}"/>
    <cellStyle name="輸入 2 9 12" xfId="2505" xr:uid="{D7DAC4DE-3EA2-43FC-A070-EA445CDD5D96}"/>
    <cellStyle name="輸入 2 9 12 2" xfId="3999" xr:uid="{0207DEC9-C232-426A-B4ED-1DD309A96D37}"/>
    <cellStyle name="輸入 2 9 13" xfId="2601" xr:uid="{F0FC6E8D-FC49-4D64-81B4-B6E3FCD474A6}"/>
    <cellStyle name="輸入 2 9 13 2" xfId="4095" xr:uid="{87B1D0CE-620D-4BAD-A1D4-1DEC31FEF52D}"/>
    <cellStyle name="輸入 2 9 14" xfId="2720" xr:uid="{C1751887-C268-46D3-A791-A37C44FBD5D7}"/>
    <cellStyle name="輸入 2 9 14 2" xfId="4202" xr:uid="{A3A390DF-B37A-4DAB-9D96-B0D28292EB84}"/>
    <cellStyle name="輸入 2 9 15" xfId="2771" xr:uid="{C919AE5E-92C4-4A8C-BD53-A4491D85B46D}"/>
    <cellStyle name="輸入 2 9 15 2" xfId="4246" xr:uid="{678C986C-AA27-404B-A01D-573AE8458785}"/>
    <cellStyle name="輸入 2 9 16" xfId="2864" xr:uid="{EB2AA38E-FF98-44FF-BFD6-B0AAA65A8CF4}"/>
    <cellStyle name="輸入 2 9 16 2" xfId="4339" xr:uid="{8CEDF041-1F55-40B1-9076-89F0D8D9AAFF}"/>
    <cellStyle name="輸入 2 9 17" xfId="1446" xr:uid="{2B283686-C0B7-4AE1-AF1B-3B47C4C1205F}"/>
    <cellStyle name="輸入 2 9 18" xfId="2964" xr:uid="{CDB54B07-8D50-421D-A340-06C10630F011}"/>
    <cellStyle name="輸入 2 9 2" xfId="686" xr:uid="{5E50B171-8764-4320-8844-7E35C06EB3D8}"/>
    <cellStyle name="輸入 2 9 2 2" xfId="1584" xr:uid="{1275CD47-F6DB-4BED-807A-25187A6365B9}"/>
    <cellStyle name="輸入 2 9 2 3" xfId="3090" xr:uid="{6B7CE59C-91D7-4272-8A45-9C40CACC88FB}"/>
    <cellStyle name="輸入 2 9 3" xfId="773" xr:uid="{DAC5B525-43B3-4708-B7EF-58EF0D61A74C}"/>
    <cellStyle name="輸入 2 9 3 2" xfId="1675" xr:uid="{4ABC87D6-7E59-4CC1-A092-2C9B3075F014}"/>
    <cellStyle name="輸入 2 9 3 3" xfId="3181" xr:uid="{8A6DDA09-F6EA-4716-8B36-2D5271D91288}"/>
    <cellStyle name="輸入 2 9 4" xfId="852" xr:uid="{BEEEC538-E306-46F4-AEA4-D8B522A82DB0}"/>
    <cellStyle name="輸入 2 9 4 2" xfId="1775" xr:uid="{9AE037AB-5292-4B11-9A77-2BFC787B23B6}"/>
    <cellStyle name="輸入 2 9 4 3" xfId="3281" xr:uid="{187A0648-F27B-44A2-899E-1E299BB3B85E}"/>
    <cellStyle name="輸入 2 9 5" xfId="944" xr:uid="{31E8B8CC-63A8-4558-B7E8-977B3119D410}"/>
    <cellStyle name="輸入 2 9 5 2" xfId="1865" xr:uid="{B7272ACA-1096-4279-A97C-7988E622C497}"/>
    <cellStyle name="輸入 2 9 5 3" xfId="3371" xr:uid="{39E38081-2B4A-419E-81A2-761BB589E801}"/>
    <cellStyle name="輸入 2 9 6" xfId="1018" xr:uid="{4E43E8A3-AC0B-4680-A78A-58A88413CFAF}"/>
    <cellStyle name="輸入 2 9 6 2" xfId="1953" xr:uid="{3C674828-6724-4265-A3AA-FE3CD7846283}"/>
    <cellStyle name="輸入 2 9 6 3" xfId="3459" xr:uid="{6F20D071-12C5-4313-8280-0B2AFB6CA3DB}"/>
    <cellStyle name="輸入 2 9 7" xfId="1069" xr:uid="{C0A06D4E-FEA1-4D2F-9A52-F3FEF0632F7D}"/>
    <cellStyle name="輸入 2 9 7 2" xfId="2031" xr:uid="{FFEE0384-14B4-40CA-9404-F3C04A786498}"/>
    <cellStyle name="輸入 2 9 7 3" xfId="3537" xr:uid="{E3F20B4E-24B3-4FAD-ABDD-DB3D6F7ACEBD}"/>
    <cellStyle name="輸入 2 9 8" xfId="1147" xr:uid="{8AC44A51-33BA-478E-8EE4-D1A5795C7BAB}"/>
    <cellStyle name="輸入 2 9 8 2" xfId="2109" xr:uid="{4698EB40-3375-451E-A28F-502389692F60}"/>
    <cellStyle name="輸入 2 9 8 3" xfId="3615" xr:uid="{D1B62353-AB48-4AB1-BC0C-F54B29C567CB}"/>
    <cellStyle name="輸入 2 9 9" xfId="1235" xr:uid="{7D3D85FA-8739-4B7D-B4AB-E3E8D1CB1FC6}"/>
    <cellStyle name="輸入 2 9 9 2" xfId="2231" xr:uid="{DC310D44-CACC-4981-AE8E-8186F03C21EC}"/>
    <cellStyle name="輸入 2 9 9 3" xfId="3725" xr:uid="{753A80E2-96E2-4F4E-9F8A-FCB874D7F97E}"/>
    <cellStyle name="輸入 3" xfId="507" xr:uid="{88F6049C-8EA8-42C4-9F8D-B7B1BC2144DB}"/>
    <cellStyle name="輸入 3 10" xfId="2264" xr:uid="{9B7F1342-B9B8-43ED-B505-31A093017721}"/>
    <cellStyle name="輸入 3 10 2" xfId="3758" xr:uid="{5E73C810-9D33-4FB0-8171-95D3F3C5E892}"/>
    <cellStyle name="輸入 3 11" xfId="2353" xr:uid="{750A31E8-E83F-4A32-A2E1-017E95A93C3E}"/>
    <cellStyle name="輸入 3 11 2" xfId="3847" xr:uid="{95F53525-2621-4AE6-A243-CD8019B82BC7}"/>
    <cellStyle name="輸入 3 12" xfId="2442" xr:uid="{894C6402-3696-4957-BB89-80340B58C80A}"/>
    <cellStyle name="輸入 3 12 2" xfId="3936" xr:uid="{DCEABD65-5148-436D-AF2B-C3F65D01A956}"/>
    <cellStyle name="輸入 3 13" xfId="2538" xr:uid="{FAB32924-589C-4387-940E-8FABEA4D488C}"/>
    <cellStyle name="輸入 3 13 2" xfId="4032" xr:uid="{EA4F2D5A-2A39-4B2F-BC1B-3C849D1CAF65}"/>
    <cellStyle name="輸入 3 14" xfId="2613" xr:uid="{F6A86DE4-425F-48E3-8431-F1EA9C1DABD4}"/>
    <cellStyle name="輸入 3 14 2" xfId="4107" xr:uid="{77F14CA2-86D8-4C9A-BD78-8BF30F8F4F12}"/>
    <cellStyle name="輸入 3 15" xfId="2801" xr:uid="{3F77D10A-4FDF-4913-9EE1-801A759EB3B7}"/>
    <cellStyle name="輸入 3 15 2" xfId="4276" xr:uid="{40B0F13D-E4D4-4EE7-A385-3B2DA8C9F1F0}"/>
    <cellStyle name="輸入 3 16" xfId="1377" xr:uid="{3C390E4F-C03A-4654-8932-20D2010E84AC}"/>
    <cellStyle name="輸入 3 17" xfId="2901" xr:uid="{A33DDAFF-15AD-4F18-93C6-ECC3DD019927}"/>
    <cellStyle name="輸入 3 2" xfId="619" xr:uid="{2577B600-C124-456C-87AD-D0F22F50311E}"/>
    <cellStyle name="輸入 3 2 2" xfId="1520" xr:uid="{DEE66E4E-800F-4D3F-BFDC-46D5E998EE47}"/>
    <cellStyle name="輸入 3 2 3" xfId="3032" xr:uid="{7A58AB99-7BFF-4740-8345-D4C1BDBE95AE}"/>
    <cellStyle name="輸入 3 3" xfId="710" xr:uid="{44FF2855-4E56-442A-AD03-FBB38DCD8939}"/>
    <cellStyle name="輸入 3 3 2" xfId="1610" xr:uid="{77CA9EEF-6B81-418B-ABAA-5D1948219923}"/>
    <cellStyle name="輸入 3 3 3" xfId="3116" xr:uid="{26B5143F-90DA-4E4E-AF14-EB043D8BD6A9}"/>
    <cellStyle name="輸入 3 4" xfId="788" xr:uid="{8AA54FC5-A94C-4138-B95D-75049E2B20FB}"/>
    <cellStyle name="輸入 3 4 2" xfId="1710" xr:uid="{E75E1566-BF13-4B76-BBC1-58BF2FFDD738}"/>
    <cellStyle name="輸入 3 4 3" xfId="3216" xr:uid="{AEC3F85A-068F-42C5-97B3-307CE6BBE7D7}"/>
    <cellStyle name="輸入 3 5" xfId="877" xr:uid="{E9BD5599-1581-4445-80A5-C04758EA1E6E}"/>
    <cellStyle name="輸入 3 5 2" xfId="1800" xr:uid="{91597DDF-0DA4-4A06-A20B-54E5B653C8E8}"/>
    <cellStyle name="輸入 3 5 3" xfId="3306" xr:uid="{1CA65F4A-C243-4BFF-8BFB-091007B6D8E9}"/>
    <cellStyle name="輸入 3 6" xfId="436" xr:uid="{31855A9E-F34D-4B03-8D09-ABAA12774603}"/>
    <cellStyle name="輸入 3 6 2" xfId="1890" xr:uid="{F63099CE-9658-42B6-89BE-35E16B607FE6}"/>
    <cellStyle name="輸入 3 6 3" xfId="3396" xr:uid="{15BCC3CA-0134-4CF8-A90B-800B7BE82E57}"/>
    <cellStyle name="輸入 3 7" xfId="1084" xr:uid="{67F773FB-C8AA-41B0-AD37-70BF3771B01D}"/>
    <cellStyle name="輸入 3 7 2" xfId="1976" xr:uid="{FE0EB449-74BE-4568-B8B8-78E6E3D70258}"/>
    <cellStyle name="輸入 3 7 3" xfId="3482" xr:uid="{686A0EAD-43A2-47DF-9F45-6A0950D0AC2C}"/>
    <cellStyle name="輸入 3 8" xfId="1172" xr:uid="{0D373059-12D5-46A6-9600-5E1D2098092E}"/>
    <cellStyle name="輸入 3 8 2" xfId="2046" xr:uid="{32CD6D16-40B0-453C-8490-C58BD3B70A16}"/>
    <cellStyle name="輸入 3 8 3" xfId="3552" xr:uid="{6C8DE20B-C367-4273-A12A-463911964DEF}"/>
    <cellStyle name="輸入 3 9" xfId="1260" xr:uid="{6C5F7B96-1C0D-4024-9CCE-AB8C47DE663A}"/>
    <cellStyle name="輸入 3 9 2" xfId="2162" xr:uid="{06A72243-6688-4448-B0F7-448EBEB739DE}"/>
    <cellStyle name="輸入 3 9 3" xfId="3662" xr:uid="{924EAC47-DE1E-49E8-A0F4-BFCC90229CDA}"/>
    <cellStyle name="輸入 4" xfId="554" xr:uid="{BF1CFE56-1B13-4C5A-B21D-1588F4C79BF6}"/>
    <cellStyle name="輸入 4 10" xfId="2305" xr:uid="{1D1D369C-E5F7-4434-BDEF-7AF5CB15F526}"/>
    <cellStyle name="輸入 4 10 2" xfId="3799" xr:uid="{C1182F5C-946C-4CCF-B01E-850AE64F5B0C}"/>
    <cellStyle name="輸入 4 11" xfId="2394" xr:uid="{5DD2268C-FE4E-43D8-B0C4-37068A414873}"/>
    <cellStyle name="輸入 4 11 2" xfId="3888" xr:uid="{5F931A16-D13B-4499-980D-9BDA893CA509}"/>
    <cellStyle name="輸入 4 12" xfId="2483" xr:uid="{E364B162-8B8C-4B27-8798-F7F7DA18B570}"/>
    <cellStyle name="輸入 4 12 2" xfId="3977" xr:uid="{A1C02F4C-755A-48B6-B2DE-8B1C45B91683}"/>
    <cellStyle name="輸入 4 13" xfId="2579" xr:uid="{0AF122ED-718B-4DD9-939F-AEEFC2CBADF8}"/>
    <cellStyle name="輸入 4 13 2" xfId="4073" xr:uid="{83737672-B9B6-4E36-B87D-3F2F86F795BE}"/>
    <cellStyle name="輸入 4 14" xfId="2749" xr:uid="{6FE61A3F-1C37-49B4-97D9-56778A857CF7}"/>
    <cellStyle name="輸入 4 14 2" xfId="4224" xr:uid="{36B16DAC-A81B-4412-A8BF-B18188FF5435}"/>
    <cellStyle name="輸入 4 15" xfId="2842" xr:uid="{CD52FCF5-A1A1-439A-9832-A2C2ED64417D}"/>
    <cellStyle name="輸入 4 15 2" xfId="4317" xr:uid="{4A7DFC50-8FE6-4792-819F-B4134F1C0689}"/>
    <cellStyle name="輸入 4 16" xfId="1424" xr:uid="{791960E5-FB79-487A-B11C-A653BFDAC02B}"/>
    <cellStyle name="輸入 4 17" xfId="2942" xr:uid="{02E41BE0-4B72-4B52-9BEA-E66CABED9D9A}"/>
    <cellStyle name="輸入 4 2" xfId="662" xr:uid="{34B802B2-4291-441B-BCA5-1CC1BD7787E2}"/>
    <cellStyle name="輸入 4 2 2" xfId="1565" xr:uid="{90867594-8233-4E9C-B69F-5859D137612E}"/>
    <cellStyle name="輸入 4 2 3" xfId="3071" xr:uid="{AEEFCA94-F976-492D-BD70-37EF1B57F528}"/>
    <cellStyle name="輸入 4 3" xfId="750" xr:uid="{EF8068EE-D240-47B5-9F6A-549CA9A5C92B}"/>
    <cellStyle name="輸入 4 3 2" xfId="1653" xr:uid="{8216B53A-2736-4CD8-9A6D-D6D360FB498F}"/>
    <cellStyle name="輸入 4 3 3" xfId="3159" xr:uid="{2AB46054-B4A1-4ECF-B254-A5E246105DEC}"/>
    <cellStyle name="輸入 4 4" xfId="830" xr:uid="{ED672A55-6986-4FB8-AAF8-7AB46EEC50AB}"/>
    <cellStyle name="輸入 4 4 2" xfId="1753" xr:uid="{B939FE59-B0E7-4CE7-A531-2E9E7C72D478}"/>
    <cellStyle name="輸入 4 4 3" xfId="3259" xr:uid="{7DC71888-5B9E-45A2-849A-7760B884A67A}"/>
    <cellStyle name="輸入 4 5" xfId="922" xr:uid="{9A45B351-6318-4EBD-8A0F-DFF5DEBF55F2}"/>
    <cellStyle name="輸入 4 5 2" xfId="1843" xr:uid="{5296C1B0-6DA9-40AC-A8C4-983CD4DDFA1F}"/>
    <cellStyle name="輸入 4 5 3" xfId="3349" xr:uid="{875877BF-A9DD-4D6F-A8BF-779885A01BD9}"/>
    <cellStyle name="輸入 4 6" xfId="1050" xr:uid="{EC77249E-B852-4C3F-8110-2140062F69B6}"/>
    <cellStyle name="輸入 4 6 2" xfId="1931" xr:uid="{805FBED4-C301-4E49-B0FF-CCBF018149F6}"/>
    <cellStyle name="輸入 4 6 3" xfId="3437" xr:uid="{476311E3-C20F-4A14-BC5B-D972FE12FB55}"/>
    <cellStyle name="輸入 4 7" xfId="1125" xr:uid="{A53E6094-7B1F-46D2-8BB3-B070D6A3532A}"/>
    <cellStyle name="輸入 4 7 2" xfId="2012" xr:uid="{C02A8FEE-83CC-420E-A6A9-727A1A9285E0}"/>
    <cellStyle name="輸入 4 7 3" xfId="3518" xr:uid="{B0721A00-D23B-473D-8544-D20ECF80626E}"/>
    <cellStyle name="輸入 4 8" xfId="1213" xr:uid="{328E87C2-8E32-4601-9D79-176DABFDB01D}"/>
    <cellStyle name="輸入 4 8 2" xfId="2087" xr:uid="{B4755C39-742F-47DF-BD9A-109BFF8E7C3F}"/>
    <cellStyle name="輸入 4 8 3" xfId="3593" xr:uid="{F15E37AE-408E-408B-B828-78BB7CBDA1BE}"/>
    <cellStyle name="輸入 4 9" xfId="1301" xr:uid="{F62AE244-D35F-43D8-A3EC-F722BF451481}"/>
    <cellStyle name="輸入 4 9 2" xfId="2209" xr:uid="{D7F54286-AC10-44F5-B662-E1D9CA98AA4B}"/>
    <cellStyle name="輸入 4 9 3" xfId="3703" xr:uid="{23617624-E652-4594-BC87-0C1EA8BC5FC0}"/>
    <cellStyle name="輸入 5" xfId="495" xr:uid="{52D5E67E-72FF-47A5-8DE3-270333F17809}"/>
    <cellStyle name="輸入 5 10" xfId="2252" xr:uid="{1C0CA863-850B-4995-B6E4-29E7392FB6DF}"/>
    <cellStyle name="輸入 5 10 2" xfId="3746" xr:uid="{0AF86A10-3A99-4C0F-9349-E71BCEC59B7D}"/>
    <cellStyle name="輸入 5 11" xfId="2341" xr:uid="{946C8187-22F2-47F3-AC93-7A65FE8500E9}"/>
    <cellStyle name="輸入 5 11 2" xfId="3835" xr:uid="{8088ED8D-7277-4B47-ADAA-73EA10A6C0A0}"/>
    <cellStyle name="輸入 5 12" xfId="2430" xr:uid="{8DA5A6B2-AF72-478E-9C88-AD072426C525}"/>
    <cellStyle name="輸入 5 12 2" xfId="3924" xr:uid="{AB98B5D1-FA0C-47B6-90DC-E90D09690236}"/>
    <cellStyle name="輸入 5 13" xfId="2526" xr:uid="{AC1A9CF1-D40D-408A-BB5F-85D3058F29C2}"/>
    <cellStyle name="輸入 5 13 2" xfId="4020" xr:uid="{7C8F70B6-C1A4-45B7-9B6F-9A1B61555A36}"/>
    <cellStyle name="輸入 5 14" xfId="2619" xr:uid="{A3CF3FE4-E06D-420C-B1AF-6CBB541695CB}"/>
    <cellStyle name="輸入 5 14 2" xfId="4113" xr:uid="{497D04C1-3B82-45F0-9B63-22A35409CE8A}"/>
    <cellStyle name="輸入 5 15" xfId="2789" xr:uid="{4556C85F-C81A-4BF5-ACF9-11EBA5E8235B}"/>
    <cellStyle name="輸入 5 15 2" xfId="4264" xr:uid="{9A200CB3-82DE-4F35-99EB-9DF6ECA1952C}"/>
    <cellStyle name="輸入 5 16" xfId="1365" xr:uid="{B81B0279-DA94-4AA4-8580-004BD80BFCE9}"/>
    <cellStyle name="輸入 5 17" xfId="2889" xr:uid="{FFAADE4A-4833-41E0-B97D-119960BC6A1C}"/>
    <cellStyle name="輸入 5 2" xfId="607" xr:uid="{9FAA0223-09AF-475D-89FE-BA836C79EF07}"/>
    <cellStyle name="輸入 5 2 2" xfId="1508" xr:uid="{B2F490D1-BF37-46C5-B420-9539581A3355}"/>
    <cellStyle name="輸入 5 2 3" xfId="3020" xr:uid="{40983A6A-04DE-48A7-B4BC-81BE77B6B8CF}"/>
    <cellStyle name="輸入 5 3" xfId="699" xr:uid="{A5683C61-BC64-4DE2-B554-2D867D9A195B}"/>
    <cellStyle name="輸入 5 3 2" xfId="1598" xr:uid="{50EC7F9B-CC00-45D0-AC50-7EE7664627A6}"/>
    <cellStyle name="輸入 5 3 3" xfId="3104" xr:uid="{4E95BECB-B618-4803-AF0C-B17FC872FADE}"/>
    <cellStyle name="輸入 5 4" xfId="776" xr:uid="{434E6C19-D5D0-400C-9C82-836CDD8C252E}"/>
    <cellStyle name="輸入 5 4 2" xfId="1698" xr:uid="{CDB1DB89-2449-496D-A055-989A4975FE21}"/>
    <cellStyle name="輸入 5 4 3" xfId="3204" xr:uid="{C5DED911-CB6C-4075-B516-146827068702}"/>
    <cellStyle name="輸入 5 5" xfId="865" xr:uid="{58123C5B-7C8E-4AD5-A3E3-FF8D00644A69}"/>
    <cellStyle name="輸入 5 5 2" xfId="1788" xr:uid="{439EC595-C07F-49DD-AAD6-43BA5D1E7B62}"/>
    <cellStyle name="輸入 5 5 3" xfId="3294" xr:uid="{9E51D457-87D7-41FE-8636-CCC080C87335}"/>
    <cellStyle name="輸入 5 6" xfId="721" xr:uid="{AA8A436F-D8B7-4F9E-A06E-671C49CB796B}"/>
    <cellStyle name="輸入 5 6 2" xfId="1878" xr:uid="{603BC73A-04EC-4AB2-BC5B-8F3A2DCF0759}"/>
    <cellStyle name="輸入 5 6 3" xfId="3384" xr:uid="{32AB6B26-1067-4AF5-9EF9-3FDCC2DC36A2}"/>
    <cellStyle name="輸入 5 7" xfId="1072" xr:uid="{AC09AC4F-9EE2-4902-8218-A2DBC50635D0}"/>
    <cellStyle name="輸入 5 7 2" xfId="1966" xr:uid="{EF51C4DC-C2EB-4493-A017-4F95F0406F30}"/>
    <cellStyle name="輸入 5 7 3" xfId="3472" xr:uid="{06FEA539-DB6D-46BE-876C-84EB6C84D733}"/>
    <cellStyle name="輸入 5 8" xfId="1160" xr:uid="{B7A6D2C7-376C-4296-A837-19E283BE55A1}"/>
    <cellStyle name="輸入 5 8 2" xfId="2034" xr:uid="{829E9657-B4C9-4544-A68C-9B948469FBC8}"/>
    <cellStyle name="輸入 5 8 3" xfId="3540" xr:uid="{C455EA19-6D24-4C04-A3D4-A547269A1D0E}"/>
    <cellStyle name="輸入 5 9" xfId="1248" xr:uid="{323AF6A4-AE07-4ACE-A3E9-4514F6363E3E}"/>
    <cellStyle name="輸入 5 9 2" xfId="2150" xr:uid="{81676235-5197-4BE2-8B8E-6E02152D938A}"/>
    <cellStyle name="輸入 5 9 3" xfId="3650" xr:uid="{4F61F33E-1816-4397-A379-71ED8FDAACFF}"/>
    <cellStyle name="輸入 6" xfId="510" xr:uid="{B60EB829-CD96-41D2-AEAB-FBD1BBA30E4E}"/>
    <cellStyle name="輸入 6 10" xfId="2267" xr:uid="{98B7BDDB-FF2C-4565-BC73-BC69EFA03FE7}"/>
    <cellStyle name="輸入 6 10 2" xfId="3761" xr:uid="{8B6053DE-653B-4C16-B404-8DCC0E719814}"/>
    <cellStyle name="輸入 6 11" xfId="2356" xr:uid="{8496CE26-BD5D-48FC-A6C3-BD7D61548837}"/>
    <cellStyle name="輸入 6 11 2" xfId="3850" xr:uid="{8EA8655E-427A-42D4-8A19-803DF889F10B}"/>
    <cellStyle name="輸入 6 12" xfId="2445" xr:uid="{A3049420-A0ED-4955-A943-8054EFD62FFC}"/>
    <cellStyle name="輸入 6 12 2" xfId="3939" xr:uid="{C91A6CE0-CAD6-43A1-A736-0EF86907F4AE}"/>
    <cellStyle name="輸入 6 13" xfId="2541" xr:uid="{0C1A3DE5-0A88-4276-B00F-BB7606E19836}"/>
    <cellStyle name="輸入 6 13 2" xfId="4035" xr:uid="{57F8CB45-7948-42CE-A81B-A5B5169D1FF4}"/>
    <cellStyle name="輸入 6 14" xfId="2637" xr:uid="{52E3EC14-3746-4605-B1F1-07FD2BE17044}"/>
    <cellStyle name="輸入 6 14 2" xfId="4131" xr:uid="{C2D27CAD-28FF-4C66-B6BC-85DBCD31B245}"/>
    <cellStyle name="輸入 6 15" xfId="2804" xr:uid="{A460F22C-5093-4B43-8245-0460177ABAC3}"/>
    <cellStyle name="輸入 6 15 2" xfId="4279" xr:uid="{ECD2A60F-FA78-4D82-AD3D-37D3FF3FBC83}"/>
    <cellStyle name="輸入 6 16" xfId="1380" xr:uid="{38400C8B-1614-491F-9F1B-7ACE92864B43}"/>
    <cellStyle name="輸入 6 17" xfId="2904" xr:uid="{6B745DF1-3429-46DB-8AD8-5E24DEB81C09}"/>
    <cellStyle name="輸入 6 2" xfId="622" xr:uid="{4FCBEF5D-59C7-4DD8-B65C-A920EF1FCA60}"/>
    <cellStyle name="輸入 6 2 2" xfId="1523" xr:uid="{904FE581-4B8A-4998-9FA3-CA5FF39232D4}"/>
    <cellStyle name="輸入 6 2 3" xfId="3035" xr:uid="{A8BD25E4-B0B5-483C-A727-9C21DFF9324C}"/>
    <cellStyle name="輸入 6 3" xfId="713" xr:uid="{53C68FBC-CA45-4599-99A6-FD8F3BC155AB}"/>
    <cellStyle name="輸入 6 3 2" xfId="1613" xr:uid="{8E36DEEA-B061-4C4A-A63A-69942C199202}"/>
    <cellStyle name="輸入 6 3 3" xfId="3119" xr:uid="{92DFDCCF-B932-49BE-B02A-5203D50E9392}"/>
    <cellStyle name="輸入 6 4" xfId="791" xr:uid="{E0C2F02C-7813-4549-9034-D72228361AD2}"/>
    <cellStyle name="輸入 6 4 2" xfId="1713" xr:uid="{C0D27C69-EB69-4B1C-8799-37093E2A1543}"/>
    <cellStyle name="輸入 6 4 3" xfId="3219" xr:uid="{A683A0FE-7B43-4561-91FD-76256963C320}"/>
    <cellStyle name="輸入 6 5" xfId="880" xr:uid="{269AA590-CFE5-4BCC-BF1B-BAE491983D92}"/>
    <cellStyle name="輸入 6 5 2" xfId="1803" xr:uid="{3A352860-B837-4857-B6D7-368AABF4EAAD}"/>
    <cellStyle name="輸入 6 5 3" xfId="3309" xr:uid="{5AB86927-37A5-4761-9E11-40F79824A82D}"/>
    <cellStyle name="輸入 6 6" xfId="452" xr:uid="{B59B09E3-BC91-407E-844E-29EDE090FD8B}"/>
    <cellStyle name="輸入 6 6 2" xfId="1893" xr:uid="{63D5037D-3CEF-44D2-A466-D145ED102FFD}"/>
    <cellStyle name="輸入 6 6 3" xfId="3399" xr:uid="{74E1090A-6274-4960-9566-7DAAB99BB8D1}"/>
    <cellStyle name="輸入 6 7" xfId="1087" xr:uid="{71704782-0183-442C-A711-679F609EDB15}"/>
    <cellStyle name="輸入 6 7 2" xfId="1979" xr:uid="{4CACFDD6-9284-4B91-AA43-2FA2A7E2B556}"/>
    <cellStyle name="輸入 6 7 3" xfId="3485" xr:uid="{75427923-4B2B-4B57-87B8-A5A01EC4FD98}"/>
    <cellStyle name="輸入 6 8" xfId="1175" xr:uid="{3592C679-4E16-49B0-9468-D96B7C7AE61A}"/>
    <cellStyle name="輸入 6 8 2" xfId="2049" xr:uid="{055346DC-8B1A-42F2-B9F2-094FB17AC9F8}"/>
    <cellStyle name="輸入 6 8 3" xfId="3555" xr:uid="{123D8B7F-0462-49AB-A475-74E9BCB356C6}"/>
    <cellStyle name="輸入 6 9" xfId="1263" xr:uid="{9BED92D5-8A9C-4D15-AEB5-43D6042BC517}"/>
    <cellStyle name="輸入 6 9 2" xfId="2165" xr:uid="{828A5963-8EF3-4EC3-8659-FDEDE1E4C0A7}"/>
    <cellStyle name="輸入 6 9 3" xfId="3665" xr:uid="{C7DF2FBE-6EDF-42AA-A4DA-27B022F6DCB2}"/>
    <cellStyle name="輸入 7" xfId="524" xr:uid="{68C2AEFA-7171-4AD8-BE43-3EB10FBCCE4C}"/>
    <cellStyle name="輸入 7 10" xfId="2370" xr:uid="{AC9AF93F-FFC6-4B71-9DED-FD512549E105}"/>
    <cellStyle name="輸入 7 10 2" xfId="3864" xr:uid="{7DB52308-82DC-4A97-B307-05369614D097}"/>
    <cellStyle name="輸入 7 11" xfId="2459" xr:uid="{1888E7FA-516D-4493-B8E4-40C6A4E93613}"/>
    <cellStyle name="輸入 7 11 2" xfId="3953" xr:uid="{244CF986-83EA-4B45-B784-86F70F7BF09F}"/>
    <cellStyle name="輸入 7 12" xfId="2555" xr:uid="{5AC73FBA-CC79-4DE9-B536-14DF4413056A}"/>
    <cellStyle name="輸入 7 12 2" xfId="4049" xr:uid="{A49DF997-5134-4D99-9CB5-25C551AFC918}"/>
    <cellStyle name="輸入 7 13" xfId="2631" xr:uid="{571E9420-809E-456C-84BC-F89727DA38A5}"/>
    <cellStyle name="輸入 7 13 2" xfId="4125" xr:uid="{11D57D8D-58AD-43ED-AB8B-EF8131604CD4}"/>
    <cellStyle name="輸入 7 14" xfId="2818" xr:uid="{6D4C8E65-BD9E-4B81-B626-8DC71F9EB27C}"/>
    <cellStyle name="輸入 7 14 2" xfId="4293" xr:uid="{93FFA17A-598E-4B86-880B-6698AB82F760}"/>
    <cellStyle name="輸入 7 15" xfId="1394" xr:uid="{D56132FB-4991-4D77-BAA2-B07DC3F02267}"/>
    <cellStyle name="輸入 7 16" xfId="2918" xr:uid="{01C57DFD-F778-40CC-A479-EF61A81FCCBA}"/>
    <cellStyle name="輸入 7 2" xfId="636" xr:uid="{F44B305F-C700-4A73-8F8A-9B241313AA03}"/>
    <cellStyle name="輸入 7 2 2" xfId="1627" xr:uid="{2BBB3E05-5C53-4C59-812A-76D3F1529B99}"/>
    <cellStyle name="輸入 7 2 3" xfId="3133" xr:uid="{F1F89BB1-AED9-4D92-B732-85D4621EE8F1}"/>
    <cellStyle name="輸入 7 3" xfId="727" xr:uid="{18908687-E71E-4359-B43C-4CCA30B53268}"/>
    <cellStyle name="輸入 7 3 2" xfId="1727" xr:uid="{B76BB205-4D65-44CE-B446-27A86D352DF5}"/>
    <cellStyle name="輸入 7 3 3" xfId="3233" xr:uid="{0C4673E7-90EB-489B-8FCC-CEAFEB2DC977}"/>
    <cellStyle name="輸入 7 4" xfId="805" xr:uid="{E0AD9143-34D0-442D-A746-EA6B3336892D}"/>
    <cellStyle name="輸入 7 4 2" xfId="1817" xr:uid="{D10BE375-1DAD-4D00-A96B-DF8AEF62D0B3}"/>
    <cellStyle name="輸入 7 4 3" xfId="3323" xr:uid="{954D2B57-1820-4F31-87B2-2A87D4E384B0}"/>
    <cellStyle name="輸入 7 5" xfId="894" xr:uid="{5421CAED-8B4C-40CA-B459-1E07C98E534C}"/>
    <cellStyle name="輸入 7 5 2" xfId="1907" xr:uid="{2330A589-8783-4768-8A78-18EE758BA529}"/>
    <cellStyle name="輸入 7 5 3" xfId="3413" xr:uid="{25BD8CE4-7A05-47C1-B140-3B9C64FC219C}"/>
    <cellStyle name="輸入 7 6" xfId="1028" xr:uid="{E007FBCC-B0A7-4741-8D74-98CF28EB2A73}"/>
    <cellStyle name="輸入 7 6 2" xfId="1991" xr:uid="{73274C34-EC73-496B-874D-FDF7FFAFF57F}"/>
    <cellStyle name="輸入 7 6 3" xfId="3497" xr:uid="{81E643B7-779D-41A9-8EC1-F5A8C144C58D}"/>
    <cellStyle name="輸入 7 7" xfId="1101" xr:uid="{F603C4CE-D28D-49FB-A371-3655C64591AC}"/>
    <cellStyle name="輸入 7 7 2" xfId="2063" xr:uid="{BDAA638D-09EB-4B0B-86FB-F6AD0945497D}"/>
    <cellStyle name="輸入 7 7 3" xfId="3569" xr:uid="{27685937-DBD2-45C8-8D0B-36F84868C8A4}"/>
    <cellStyle name="輸入 7 8" xfId="1189" xr:uid="{27EAE6B2-1E6B-4D1B-8463-B980C251619A}"/>
    <cellStyle name="輸入 7 8 2" xfId="2179" xr:uid="{C87DE544-2442-4D22-8A84-D6E9C162F61C}"/>
    <cellStyle name="輸入 7 8 3" xfId="3679" xr:uid="{F3D24CF2-FAE5-450D-8C52-FB37F9F67377}"/>
    <cellStyle name="輸入 7 9" xfId="1277" xr:uid="{0563F8A7-24D6-4C06-BE05-1520D9CFE5F3}"/>
    <cellStyle name="輸入 7 9 2" xfId="2281" xr:uid="{9A7258EE-5379-4BDD-B43F-4F0C0EED018E}"/>
    <cellStyle name="輸入 7 9 3" xfId="3775" xr:uid="{7C9D5DB1-24DE-48C9-91A3-BE25BA8E4DD1}"/>
    <cellStyle name="輸入 8" xfId="527" xr:uid="{20E8FAAD-79D9-4BAE-BE32-B9B4F7ABED2D}"/>
    <cellStyle name="輸入 8 10" xfId="1280" xr:uid="{4FADC87D-E00B-4FB5-A12C-E99DB3B98FBF}"/>
    <cellStyle name="輸入 8 10 2" xfId="2284" xr:uid="{6F0752B6-A4BA-4F0E-8E92-2501AE398D6D}"/>
    <cellStyle name="輸入 8 10 3" xfId="3778" xr:uid="{8822A6C2-2E0D-4BBD-B662-F189B1F265D3}"/>
    <cellStyle name="輸入 8 11" xfId="2373" xr:uid="{E20DFA14-FC6F-4295-B193-94DF9DFCD4EE}"/>
    <cellStyle name="輸入 8 11 2" xfId="3867" xr:uid="{75098B35-6ACD-41B4-8922-B5E1AFFA79F7}"/>
    <cellStyle name="輸入 8 12" xfId="2462" xr:uid="{F405D6FC-DF3E-42C4-ACD6-599A7918D333}"/>
    <cellStyle name="輸入 8 12 2" xfId="3956" xr:uid="{F38B08C8-495E-4656-B6C1-FD628C0E8177}"/>
    <cellStyle name="輸入 8 13" xfId="2558" xr:uid="{7227C9FA-D591-46D3-A6AF-8DDB3C0A1C5E}"/>
    <cellStyle name="輸入 8 13 2" xfId="4052" xr:uid="{7D29F120-0F5B-42FC-8A1F-0EBF9E624159}"/>
    <cellStyle name="輸入 8 14" xfId="2693" xr:uid="{83EC4DB4-E38D-48F7-B253-FAE93BFD4F66}"/>
    <cellStyle name="輸入 8 14 2" xfId="4181" xr:uid="{5E1F5894-34F8-4F2E-ACBE-A7B1759359E4}"/>
    <cellStyle name="輸入 8 15" xfId="2728" xr:uid="{E69CF1B8-EEFE-4156-A3A1-4F78EAF03898}"/>
    <cellStyle name="輸入 8 15 2" xfId="4203" xr:uid="{2AD0D54C-F405-42AE-8CE3-FFFC001BFB69}"/>
    <cellStyle name="輸入 8 16" xfId="2821" xr:uid="{65513AC6-C8FA-47B0-B17E-ECD21A60ECE7}"/>
    <cellStyle name="輸入 8 16 2" xfId="4296" xr:uid="{6CC09ECC-3C64-461C-B590-3F10454C2EBD}"/>
    <cellStyle name="輸入 8 17" xfId="1397" xr:uid="{30B29351-BF53-43DE-93CF-F33758B6EA14}"/>
    <cellStyle name="輸入 8 18" xfId="2921" xr:uid="{C83A3C25-D387-4938-850E-335132CA7F63}"/>
    <cellStyle name="輸入 8 2" xfId="639" xr:uid="{AD62A716-A8E2-43BF-A22A-3D7293DB0802}"/>
    <cellStyle name="輸入 8 2 2" xfId="1539" xr:uid="{A63DF51D-74C7-409E-9964-45D2F3C4382B}"/>
    <cellStyle name="輸入 8 2 3" xfId="3051" xr:uid="{A366E045-4D00-4B79-884E-1ADA2D9CF468}"/>
    <cellStyle name="輸入 8 3" xfId="730" xr:uid="{228A5772-E6E9-4194-8D1C-8E5485E7A02E}"/>
    <cellStyle name="輸入 8 3 2" xfId="1630" xr:uid="{33B3736D-0409-445C-942D-6674739D7247}"/>
    <cellStyle name="輸入 8 3 3" xfId="3136" xr:uid="{55DC4A1D-032A-4541-BC9B-19305E22DB41}"/>
    <cellStyle name="輸入 8 4" xfId="808" xr:uid="{B13E0C45-852C-4461-B8E8-E2393D3329EA}"/>
    <cellStyle name="輸入 8 4 2" xfId="1730" xr:uid="{A2C0A708-81EB-4BAD-9900-CA20FB6A8727}"/>
    <cellStyle name="輸入 8 4 3" xfId="3236" xr:uid="{C2938712-9C2A-4D42-970F-D8ED15AF2B1D}"/>
    <cellStyle name="輸入 8 5" xfId="897" xr:uid="{DBBFC966-40B8-4CBE-B9D7-017BD1CD26D4}"/>
    <cellStyle name="輸入 8 5 2" xfId="1820" xr:uid="{3BA35DCA-E90F-4304-A3F8-40C154A6E572}"/>
    <cellStyle name="輸入 8 5 3" xfId="3326" xr:uid="{10561CEE-64F1-431D-868F-A83F20272232}"/>
    <cellStyle name="輸入 8 6" xfId="983" xr:uid="{19636A6B-26D4-42CB-B729-9EAEB3FF6130}"/>
    <cellStyle name="輸入 8 6 2" xfId="1910" xr:uid="{DB38E3C6-745A-4519-812E-5E124E3FEF05}"/>
    <cellStyle name="輸入 8 6 3" xfId="3416" xr:uid="{1F0D47B5-B431-4253-81CF-3AD9298545F8}"/>
    <cellStyle name="輸入 8 7" xfId="1031" xr:uid="{9F345279-1A7E-45A5-B7DC-53C4D1391F9A}"/>
    <cellStyle name="輸入 8 7 2" xfId="1994" xr:uid="{61E8A160-1576-422D-AFEB-D387C5F2D8E6}"/>
    <cellStyle name="輸入 8 7 3" xfId="3500" xr:uid="{72FDA51E-A57C-4D0A-B6E4-03B7E838B7A9}"/>
    <cellStyle name="輸入 8 8" xfId="1104" xr:uid="{D4C62477-B23B-4187-9F76-34E32C2BE4FB}"/>
    <cellStyle name="輸入 8 8 2" xfId="2066" xr:uid="{E3BA157F-035C-4E20-9899-28A999FA253C}"/>
    <cellStyle name="輸入 8 8 3" xfId="3572" xr:uid="{92A836CB-9402-4498-968B-795384CF05F7}"/>
    <cellStyle name="輸入 8 9" xfId="1192" xr:uid="{C85F6BE1-B054-4418-9379-CB25EA9405FB}"/>
    <cellStyle name="輸入 8 9 2" xfId="2182" xr:uid="{DAD50AE6-AA75-43E7-B9FA-89280FDD098C}"/>
    <cellStyle name="輸入 8 9 3" xfId="3682" xr:uid="{60A4B75B-9054-4AC5-9555-B151649E6E2B}"/>
    <cellStyle name="輸入 9" xfId="481" xr:uid="{CAC2ADD8-BCC9-4C1D-B64B-735DBF56B02F}"/>
    <cellStyle name="輸入 9 10" xfId="996" xr:uid="{1EADE5B0-C092-43B2-8A19-B910FB2970A3}"/>
    <cellStyle name="輸入 9 10 2" xfId="2238" xr:uid="{CE3D5915-C8CF-4119-9475-5B18317E5A7E}"/>
    <cellStyle name="輸入 9 10 3" xfId="3732" xr:uid="{ABA8B18C-2003-423B-B547-4414955487F1}"/>
    <cellStyle name="輸入 9 11" xfId="2117" xr:uid="{5AAF8461-BB47-4DFA-8C38-DD02E36D413E}"/>
    <cellStyle name="輸入 9 11 2" xfId="3623" xr:uid="{4C7C06FF-F4EF-4518-8F5E-F80FAB82227D}"/>
    <cellStyle name="輸入 9 12" xfId="2110" xr:uid="{C108ADAB-959C-4E50-8B6A-631A8F8B4F30}"/>
    <cellStyle name="輸入 9 12 2" xfId="3616" xr:uid="{6E9429EA-3794-4068-858F-D5A24C2B99FD}"/>
    <cellStyle name="輸入 9 13" xfId="2512" xr:uid="{E549A8EB-4C9C-4A95-99D0-DE610FC63AA6}"/>
    <cellStyle name="輸入 9 13 2" xfId="4006" xr:uid="{905E0B0D-75FD-47E8-95F2-311E1AB4A3CF}"/>
    <cellStyle name="輸入 9 14" xfId="2669" xr:uid="{DC9BCF45-47AF-4893-933F-C92A8B52FB10}"/>
    <cellStyle name="輸入 9 14 2" xfId="4157" xr:uid="{0AA0B3AF-30F7-4E5F-9C70-57B0C0DFCD66}"/>
    <cellStyle name="輸入 9 15" xfId="2653" xr:uid="{B3AB1A55-3D00-4772-8054-E3D789180EA4}"/>
    <cellStyle name="輸入 9 15 2" xfId="4147" xr:uid="{CDCE65BD-7305-4421-B503-5938B0438A68}"/>
    <cellStyle name="輸入 9 16" xfId="2775" xr:uid="{1ECA9602-C6F7-4D95-A907-C2B282E0A869}"/>
    <cellStyle name="輸入 9 16 2" xfId="4250" xr:uid="{FB3F519C-83AD-42CF-A90D-92C8AC884CC6}"/>
    <cellStyle name="輸入 9 17" xfId="1351" xr:uid="{3B89C0BA-AB44-4A2A-8B91-F09C8D5F3B51}"/>
    <cellStyle name="輸入 9 18" xfId="2875" xr:uid="{9DC03C81-D8D2-4086-972E-02255197D1AB}"/>
    <cellStyle name="輸入 9 2" xfId="593" xr:uid="{97EED164-0178-4FBE-9E41-A46BDCC413E1}"/>
    <cellStyle name="輸入 9 2 2" xfId="1495" xr:uid="{4AB4D1C9-BE61-46E8-865E-45BFF726D60E}"/>
    <cellStyle name="輸入 9 2 3" xfId="3007" xr:uid="{8B628B99-E8A5-4BA7-BC9C-3CF9946EE227}"/>
    <cellStyle name="輸入 9 3" xfId="467" xr:uid="{1A7F470B-A310-4F0B-9A2E-5E8B9B72AB8F}"/>
    <cellStyle name="輸入 9 3 2" xfId="1447" xr:uid="{47254453-9706-48CF-8515-CE61B282DDE3}"/>
    <cellStyle name="輸入 9 3 3" xfId="2965" xr:uid="{FD3A23DD-12C3-4790-BD17-6E3A733279D2}"/>
    <cellStyle name="輸入 9 4" xfId="412" xr:uid="{25EA6572-F1CB-4F70-9D1F-8BF1C713426F}"/>
    <cellStyle name="輸入 9 4 2" xfId="1684" xr:uid="{53B6B557-46DA-4989-88B6-336ECD7955DD}"/>
    <cellStyle name="輸入 9 4 3" xfId="3190" xr:uid="{8A679D6A-E8C1-4C7D-A146-8949AE004367}"/>
    <cellStyle name="輸入 9 5" xfId="432" xr:uid="{12DAC798-7EA2-4846-8A2D-86D838229C2A}"/>
    <cellStyle name="輸入 9 5 2" xfId="1466" xr:uid="{77AD0759-553E-4505-987D-1C408DF69912}"/>
    <cellStyle name="輸入 9 5 3" xfId="2984" xr:uid="{25836016-972C-443F-A858-8B6D43B48C78}"/>
    <cellStyle name="輸入 9 6" xfId="417" xr:uid="{C80C0C65-29CA-464D-94F2-7602EE274E85}"/>
    <cellStyle name="輸入 9 6 2" xfId="1459" xr:uid="{3FC367C2-7CFA-4F63-8091-36EC943F8A3B}"/>
    <cellStyle name="輸入 9 6 3" xfId="2977" xr:uid="{8A11B05A-6B27-43EE-B20C-B742668CB5E5}"/>
    <cellStyle name="輸入 9 7" xfId="705" xr:uid="{48920154-CB32-47C9-80F2-AEE08A8F3AB8}"/>
    <cellStyle name="輸入 9 7 2" xfId="1468" xr:uid="{84CBD522-6E67-43CA-A822-A3B6432CAB9F}"/>
    <cellStyle name="輸入 9 7 3" xfId="2986" xr:uid="{AAC5D262-C737-4C41-A5AE-CF240A4718C1}"/>
    <cellStyle name="輸入 9 8" xfId="915" xr:uid="{3C9B4B4C-B9A4-469E-B13F-9416A0AE65B1}"/>
    <cellStyle name="輸入 9 8 2" xfId="1836" xr:uid="{32CE8C0C-AA1E-4E0B-92B4-071A928CD349}"/>
    <cellStyle name="輸入 9 8 3" xfId="3342" xr:uid="{D4011014-96C0-4A09-818D-0F5D4D1A5BC7}"/>
    <cellStyle name="輸入 9 9" xfId="655" xr:uid="{DDECC65C-4DA9-4010-8E47-FB31EF65D79C}"/>
    <cellStyle name="輸入 9 9 2" xfId="2136" xr:uid="{BF0888E5-44E8-4A2A-BB3A-CD6BE0027C9B}"/>
    <cellStyle name="輸入 9 9 3" xfId="3636" xr:uid="{9F60456B-BB91-47E1-BE4F-4A3EEB06925F}"/>
    <cellStyle name="輸出" xfId="287" builtinId="21" customBuiltin="1"/>
    <cellStyle name="輸出 10" xfId="572" xr:uid="{84AB534B-8AD9-4D5F-86FB-00E28A3CB884}"/>
    <cellStyle name="輸出 10 10" xfId="1319" xr:uid="{A08B42E0-5DA5-4795-A735-191D8CE1F223}"/>
    <cellStyle name="輸出 10 10 2" xfId="2323" xr:uid="{EE10E0D4-7CA1-49BF-B135-618D0BECC651}"/>
    <cellStyle name="輸出 10 10 3" xfId="3817" xr:uid="{D8536E4D-EB5F-438C-B11F-E3FF6084A7A0}"/>
    <cellStyle name="輸出 10 11" xfId="2412" xr:uid="{BB386097-C3F7-40EA-BAA3-F76DC225F6BB}"/>
    <cellStyle name="輸出 10 11 2" xfId="3906" xr:uid="{66F79F52-70DA-4E57-A30E-F8EDE71E9DF8}"/>
    <cellStyle name="輸出 10 12" xfId="2501" xr:uid="{10DDDD09-49F2-4ABF-AB8A-4573163533DB}"/>
    <cellStyle name="輸出 10 12 2" xfId="3995" xr:uid="{F79F7CB3-D987-48B2-A25B-C3D53622828E}"/>
    <cellStyle name="輸出 10 13" xfId="2597" xr:uid="{2343FE52-3043-487C-A24F-56C93CCE3330}"/>
    <cellStyle name="輸出 10 13 2" xfId="4091" xr:uid="{588E6A54-C167-45DF-96C0-159BA963B9AB}"/>
    <cellStyle name="輸出 10 14" xfId="2714" xr:uid="{05BB52D3-F7C8-40FD-9615-FD449B169745}"/>
    <cellStyle name="輸出 10 14 2" xfId="4196" xr:uid="{73C37FF2-AE5F-423D-B89C-74D4C0F3FE3C}"/>
    <cellStyle name="輸出 10 15" xfId="2767" xr:uid="{3B8F9B8A-ACB7-442F-9700-4052C81E80FC}"/>
    <cellStyle name="輸出 10 15 2" xfId="4242" xr:uid="{501DD260-CCFE-4B39-AA53-9030E703BA9F}"/>
    <cellStyle name="輸出 10 16" xfId="2860" xr:uid="{751A0859-325F-4EEC-B188-CA88B79C402B}"/>
    <cellStyle name="輸出 10 16 2" xfId="4335" xr:uid="{7E15252D-2D2D-4127-B9FF-82E283661AAC}"/>
    <cellStyle name="輸出 10 17" xfId="1442" xr:uid="{F53270AB-A09E-475F-B13D-8B8866F9E7C9}"/>
    <cellStyle name="輸出 10 18" xfId="2960" xr:uid="{A2E39984-B5E1-4D57-A733-6BD93BE89E2B}"/>
    <cellStyle name="輸出 10 2" xfId="680" xr:uid="{739DB513-E2CF-4176-9E49-2CFF71CD17FA}"/>
    <cellStyle name="輸出 10 2 2" xfId="1580" xr:uid="{AF059D52-DA6B-4E0E-A4B7-633E63591B52}"/>
    <cellStyle name="輸出 10 2 3" xfId="3086" xr:uid="{A16EDFF1-33DB-4C1E-B0A5-378396307A41}"/>
    <cellStyle name="輸出 10 3" xfId="768" xr:uid="{1B040696-C945-4853-AAD6-30E228E83E24}"/>
    <cellStyle name="輸出 10 3 2" xfId="1671" xr:uid="{7499DD6D-1319-413D-AC42-7F92AB780718}"/>
    <cellStyle name="輸出 10 3 3" xfId="3177" xr:uid="{30BE8B85-A429-44CC-86CD-B1A8870038C3}"/>
    <cellStyle name="輸出 10 4" xfId="848" xr:uid="{6AB7CD9E-930B-4B49-B416-7E24073349F2}"/>
    <cellStyle name="輸出 10 4 2" xfId="1771" xr:uid="{8F5A34E5-6D8F-4EBE-9AB7-4E1615DFE794}"/>
    <cellStyle name="輸出 10 4 3" xfId="3277" xr:uid="{E398ECA5-9D1B-4E3F-9263-546B4D29D4C0}"/>
    <cellStyle name="輸出 10 5" xfId="940" xr:uid="{2FF43DB5-96A3-40A5-AABE-B4CAE03F2B8C}"/>
    <cellStyle name="輸出 10 5 2" xfId="1861" xr:uid="{05CC2D91-ED0A-4155-841A-90F75BE6E06E}"/>
    <cellStyle name="輸出 10 5 3" xfId="3367" xr:uid="{B10E56D3-5264-4CAB-B835-A316D4B5B0D1}"/>
    <cellStyle name="輸出 10 6" xfId="1013" xr:uid="{0BDE5A59-2FBF-4018-8CE0-455ED1138C31}"/>
    <cellStyle name="輸出 10 6 2" xfId="1949" xr:uid="{D1DAFBD3-DACB-4092-BF15-23B878F153DB}"/>
    <cellStyle name="輸出 10 6 3" xfId="3455" xr:uid="{6A516E9A-12F3-41E3-8C02-7E714F613FB5}"/>
    <cellStyle name="輸出 10 7" xfId="1065" xr:uid="{26BA126B-F7C1-41F3-89CB-4C1C58C8DCAE}"/>
    <cellStyle name="輸出 10 7 2" xfId="2027" xr:uid="{B887CB3D-7ACB-4DF4-B275-05BE80D2E1D4}"/>
    <cellStyle name="輸出 10 7 3" xfId="3533" xr:uid="{DB00CC6F-5E13-4E0D-9FEB-CCB728433396}"/>
    <cellStyle name="輸出 10 8" xfId="1143" xr:uid="{E3C57E56-1C6C-4926-8BD1-7F47A29664AA}"/>
    <cellStyle name="輸出 10 8 2" xfId="2105" xr:uid="{8E00EEE2-F794-4CC3-B1C5-5120B72FB1FD}"/>
    <cellStyle name="輸出 10 8 3" xfId="3611" xr:uid="{30AA5E2E-42BE-4C78-AEB6-822A94ABFFC9}"/>
    <cellStyle name="輸出 10 9" xfId="1231" xr:uid="{4BB33D6F-8D25-4107-86B0-2CA5C334E6E2}"/>
    <cellStyle name="輸出 10 9 2" xfId="2227" xr:uid="{78B5350D-0460-434D-BA11-1F53FB21CF4E}"/>
    <cellStyle name="輸出 10 9 3" xfId="3721" xr:uid="{FD9B91B4-35BD-46CD-AFB3-730F5C1D983C}"/>
    <cellStyle name="輸出 11" xfId="2681" xr:uid="{BBD193D9-935F-4D49-9ECA-4CC470127B6B}"/>
    <cellStyle name="輸出 11 2" xfId="4169" xr:uid="{926EAE6F-7AAB-4DAD-874D-C5C2A995DA0E}"/>
    <cellStyle name="輸出 2" xfId="288" xr:uid="{00000000-0005-0000-0000-000020010000}"/>
    <cellStyle name="輸出 2 10" xfId="2623" xr:uid="{BCC9DA13-7B98-4B6E-A41B-9FE28591DFDE}"/>
    <cellStyle name="輸出 2 10 2" xfId="4117" xr:uid="{66E83948-8893-4296-928D-F4C1E41BAB63}"/>
    <cellStyle name="輸出 2 2" xfId="540" xr:uid="{E1EF1ABA-44C9-4D86-A04D-4DEEB498305B}"/>
    <cellStyle name="輸出 2 2 10" xfId="1293" xr:uid="{FAC9A38A-87BF-4F06-B54B-6C25EBF985BD}"/>
    <cellStyle name="輸出 2 2 10 2" xfId="2297" xr:uid="{D248D935-236D-4FF7-837B-ED2D43C00868}"/>
    <cellStyle name="輸出 2 2 10 3" xfId="3791" xr:uid="{06B290A7-BE78-454B-8937-97EEC5750D7E}"/>
    <cellStyle name="輸出 2 2 11" xfId="2386" xr:uid="{F6165AF5-0297-436A-9606-66CCF3C298C2}"/>
    <cellStyle name="輸出 2 2 11 2" xfId="3880" xr:uid="{0AB174CD-A990-40B4-B722-BC7D661663C9}"/>
    <cellStyle name="輸出 2 2 12" xfId="2475" xr:uid="{5F700ACB-F5DB-40E0-BAEC-E908E3F9FF22}"/>
    <cellStyle name="輸出 2 2 12 2" xfId="3969" xr:uid="{4995EF20-2A8C-4EAA-A5B6-6E28CFF9A656}"/>
    <cellStyle name="輸出 2 2 13" xfId="2571" xr:uid="{28E2657F-7D4E-4A55-A132-8161AC5CA3EB}"/>
    <cellStyle name="輸出 2 2 13 2" xfId="4065" xr:uid="{445FF076-8BC9-47D3-9A32-39CE598F24F5}"/>
    <cellStyle name="輸出 2 2 14" xfId="2741" xr:uid="{D611E6B2-6A02-480E-AA6B-92318B857518}"/>
    <cellStyle name="輸出 2 2 14 2" xfId="4216" xr:uid="{4397441C-4C85-405D-A783-E5FBD4DA14A7}"/>
    <cellStyle name="輸出 2 2 15" xfId="2834" xr:uid="{31F73F84-7EBA-4203-A350-97D4C747685C}"/>
    <cellStyle name="輸出 2 2 15 2" xfId="4309" xr:uid="{93011885-7374-42C3-9932-E7D55C234CAB}"/>
    <cellStyle name="輸出 2 2 16" xfId="1410" xr:uid="{4192772D-1E2D-4BE5-A96B-5FCBADA294F5}"/>
    <cellStyle name="輸出 2 2 17" xfId="2934" xr:uid="{83018B5B-18DE-4FFF-9820-E5F7293F825B}"/>
    <cellStyle name="輸出 2 2 2" xfId="652" xr:uid="{B0844A14-2A16-4630-BAAE-5D538DE5A1E9}"/>
    <cellStyle name="輸出 2 2 2 2" xfId="1552" xr:uid="{E37B3ABD-4456-4AEA-8076-07BCC35DBEFC}"/>
    <cellStyle name="輸出 2 2 2 3" xfId="3064" xr:uid="{46219756-5B6F-4D4B-BC70-E634EEF77B75}"/>
    <cellStyle name="輸出 2 2 3" xfId="741" xr:uid="{216A9548-20B9-4DAA-913A-E258956E0C71}"/>
    <cellStyle name="輸出 2 2 3 2" xfId="1643" xr:uid="{25CECF8A-B6D7-4FAE-8214-707E0E9E8EA5}"/>
    <cellStyle name="輸出 2 2 3 3" xfId="3149" xr:uid="{A94C5F42-394E-4364-8A0E-E0A73468994A}"/>
    <cellStyle name="輸出 2 2 4" xfId="821" xr:uid="{6DB03DDD-2448-447A-A178-F31E5B65B5DE}"/>
    <cellStyle name="輸出 2 2 4 2" xfId="1743" xr:uid="{EFBCAEB1-DFA5-4122-BF9C-B8E430D84A4B}"/>
    <cellStyle name="輸出 2 2 4 3" xfId="3249" xr:uid="{38D10BD0-5F89-423D-B197-017B9FFBEA63}"/>
    <cellStyle name="輸出 2 2 5" xfId="910" xr:uid="{E464E28F-FF0A-43A1-8077-82641CD0F0B3}"/>
    <cellStyle name="輸出 2 2 5 2" xfId="1833" xr:uid="{D7FCC27A-8639-4EB4-8353-6FF17B33CF55}"/>
    <cellStyle name="輸出 2 2 5 3" xfId="3339" xr:uid="{C49F5CB1-8769-4DDD-9222-51B2CFCF639A}"/>
    <cellStyle name="輸出 2 2 6" xfId="991" xr:uid="{01B85CA6-4FD0-4F78-87B9-C14BAC184BE4}"/>
    <cellStyle name="輸出 2 2 6 2" xfId="1923" xr:uid="{B9558632-5327-4182-8463-3BF7838FB2B1}"/>
    <cellStyle name="輸出 2 2 6 3" xfId="3429" xr:uid="{9B4B031F-BF0F-4AD3-93A3-1016981655C5}"/>
    <cellStyle name="輸出 2 2 7" xfId="1042" xr:uid="{F78B7475-7815-46D6-B247-1B721802DBA2}"/>
    <cellStyle name="輸出 2 2 7 2" xfId="2005" xr:uid="{76C698AC-0E94-459E-B231-B4BDD2D0A8AE}"/>
    <cellStyle name="輸出 2 2 7 3" xfId="3511" xr:uid="{F7E32F14-80C3-49C5-84C0-E25CA3D87973}"/>
    <cellStyle name="輸出 2 2 8" xfId="1117" xr:uid="{3AE54398-53BB-40F0-8A86-834AEB51CFEE}"/>
    <cellStyle name="輸出 2 2 8 2" xfId="2079" xr:uid="{B1FAAA90-6145-48F0-95B5-774436148805}"/>
    <cellStyle name="輸出 2 2 8 3" xfId="3585" xr:uid="{F7553695-16C3-42D3-8AB3-3B5CBAF95E93}"/>
    <cellStyle name="輸出 2 2 9" xfId="1205" xr:uid="{D74D2048-B4F3-49C3-8DC4-03BD4E56A23A}"/>
    <cellStyle name="輸出 2 2 9 2" xfId="2195" xr:uid="{EFD8FA39-ABAD-4087-9600-E5541D1A3424}"/>
    <cellStyle name="輸出 2 2 9 3" xfId="3695" xr:uid="{0C1FA471-5B04-447F-99DE-94C6E97B4B7A}"/>
    <cellStyle name="輸出 2 3" xfId="525" xr:uid="{78ABB3D2-59B5-4A4F-8C7F-24C5EA6386FB}"/>
    <cellStyle name="輸出 2 3 10" xfId="1278" xr:uid="{8E699754-0171-44D8-BCCC-8F168809DD0C}"/>
    <cellStyle name="輸出 2 3 10 2" xfId="2282" xr:uid="{790021FC-6E28-40A6-A095-A2301164B8D5}"/>
    <cellStyle name="輸出 2 3 10 3" xfId="3776" xr:uid="{DC8E8212-69C7-4674-93BD-7F4A38C1ECA8}"/>
    <cellStyle name="輸出 2 3 11" xfId="2371" xr:uid="{EEF987FF-E149-4F22-BE13-CD4EAAC7D93F}"/>
    <cellStyle name="輸出 2 3 11 2" xfId="3865" xr:uid="{65C37EC0-1E51-4352-909E-F6DA9C5A4E70}"/>
    <cellStyle name="輸出 2 3 12" xfId="2460" xr:uid="{9DE90766-0F2D-4474-BB1B-035573C34D09}"/>
    <cellStyle name="輸出 2 3 12 2" xfId="3954" xr:uid="{13A01B6C-4D27-4418-B748-6988B8220559}"/>
    <cellStyle name="輸出 2 3 13" xfId="2556" xr:uid="{8A91220C-41DD-4BCD-982E-B13E6B9653FD}"/>
    <cellStyle name="輸出 2 3 13 2" xfId="4050" xr:uid="{301AFB2D-120B-4DF7-8ABE-4771E6BF7812}"/>
    <cellStyle name="輸出 2 3 14" xfId="2603" xr:uid="{C3946C01-CD90-4795-A1F5-1B5772611F2D}"/>
    <cellStyle name="輸出 2 3 14 2" xfId="4097" xr:uid="{FD22D989-8A66-4A05-85E7-2CBAB478B7F8}"/>
    <cellStyle name="輸出 2 3 15" xfId="2819" xr:uid="{41A4D3E3-E5FF-4853-94DB-7332E1EB38A3}"/>
    <cellStyle name="輸出 2 3 15 2" xfId="4294" xr:uid="{30111676-F79B-461C-84F8-6F8290548F43}"/>
    <cellStyle name="輸出 2 3 16" xfId="1395" xr:uid="{5E7E4B10-188D-488F-9141-810F4B0BDBAB}"/>
    <cellStyle name="輸出 2 3 17" xfId="2919" xr:uid="{D9967757-2E03-4E79-93B1-112DB596B5A5}"/>
    <cellStyle name="輸出 2 3 2" xfId="637" xr:uid="{3167A237-8D6F-4599-B938-859A74A803E9}"/>
    <cellStyle name="輸出 2 3 2 2" xfId="1537" xr:uid="{5EC2988D-0702-499E-8D04-6487C4535EBB}"/>
    <cellStyle name="輸出 2 3 2 3" xfId="3049" xr:uid="{553912B4-D025-4DB9-B535-015E0D6DBF7C}"/>
    <cellStyle name="輸出 2 3 3" xfId="728" xr:uid="{23D082D5-D76A-45EB-8B58-1E1E06783610}"/>
    <cellStyle name="輸出 2 3 3 2" xfId="1628" xr:uid="{420CFBA1-4680-4359-9AE8-56407C5A3A99}"/>
    <cellStyle name="輸出 2 3 3 3" xfId="3134" xr:uid="{F96F865C-7ADB-4EEE-B85E-304CAAE4917E}"/>
    <cellStyle name="輸出 2 3 4" xfId="806" xr:uid="{950BE256-FB96-4C54-BCE9-5B50C43FDDC0}"/>
    <cellStyle name="輸出 2 3 4 2" xfId="1728" xr:uid="{5D585146-A1A9-4E23-AC69-2635A3599FBC}"/>
    <cellStyle name="輸出 2 3 4 3" xfId="3234" xr:uid="{49617050-6EE9-43E4-8848-DC1ECA6962A6}"/>
    <cellStyle name="輸出 2 3 5" xfId="895" xr:uid="{BD01421B-0DE1-427C-9281-B4CE4E8847B4}"/>
    <cellStyle name="輸出 2 3 5 2" xfId="1818" xr:uid="{2DED6B2D-5F47-4EE5-ADEA-696BDB16E668}"/>
    <cellStyle name="輸出 2 3 5 3" xfId="3324" xr:uid="{FB828213-B6CD-4D72-8D78-DE815FF0BB17}"/>
    <cellStyle name="輸出 2 3 6" xfId="981" xr:uid="{E5BC4F97-555D-45B8-926C-B23403CC8618}"/>
    <cellStyle name="輸出 2 3 6 2" xfId="1908" xr:uid="{57B5FDA3-8064-491E-AC03-D17E76C359EE}"/>
    <cellStyle name="輸出 2 3 6 3" xfId="3414" xr:uid="{735F453F-7916-48CD-A611-63F02E38FEE2}"/>
    <cellStyle name="輸出 2 3 7" xfId="1029" xr:uid="{59E5E1E0-7330-4218-9FC6-CDCCAD5B582A}"/>
    <cellStyle name="輸出 2 3 7 2" xfId="1992" xr:uid="{3BCDE358-AF32-48B1-A976-DDCD806D7E3F}"/>
    <cellStyle name="輸出 2 3 7 3" xfId="3498" xr:uid="{065EDB1C-B757-47B6-8A53-B1F28BE7E1DF}"/>
    <cellStyle name="輸出 2 3 8" xfId="1102" xr:uid="{93A2BF44-8DF5-4E58-8E5F-23747D25A3FF}"/>
    <cellStyle name="輸出 2 3 8 2" xfId="2064" xr:uid="{E879CBC5-105A-45DA-AC32-8686DB47617E}"/>
    <cellStyle name="輸出 2 3 8 3" xfId="3570" xr:uid="{567030AF-97E7-49CA-9E2A-1B9DCE78E0CA}"/>
    <cellStyle name="輸出 2 3 9" xfId="1190" xr:uid="{FDDABAFA-B333-4ABC-8105-609EF9C25DE5}"/>
    <cellStyle name="輸出 2 3 9 2" xfId="2180" xr:uid="{9A7443EB-5B08-458D-8C69-10F818E3278E}"/>
    <cellStyle name="輸出 2 3 9 3" xfId="3680" xr:uid="{DD737090-25C8-4890-9C62-22B725984183}"/>
    <cellStyle name="輸出 2 4" xfId="488" xr:uid="{BF77322B-35A3-4423-A103-3230380DE723}"/>
    <cellStyle name="輸出 2 4 10" xfId="1241" xr:uid="{FA8EF16D-D116-4BC0-AEAB-2B05F26400BB}"/>
    <cellStyle name="輸出 2 4 10 2" xfId="2245" xr:uid="{E1F0881A-94AA-4D52-84E5-C27CC37759E4}"/>
    <cellStyle name="輸出 2 4 10 3" xfId="3739" xr:uid="{F08EB6AB-ACFD-4D37-A3DD-F1CC2F85D427}"/>
    <cellStyle name="輸出 2 4 11" xfId="2334" xr:uid="{F1F6E131-4DE5-4446-B9ED-22647D904825}"/>
    <cellStyle name="輸出 2 4 11 2" xfId="3828" xr:uid="{61A45457-DC4F-4C76-8D3F-727E992F5BFD}"/>
    <cellStyle name="輸出 2 4 12" xfId="2423" xr:uid="{3E510084-756F-400A-AF15-C1AC2116F628}"/>
    <cellStyle name="輸出 2 4 12 2" xfId="3917" xr:uid="{1BA42BFE-51C0-4A1A-AD5D-A5C6CD237178}"/>
    <cellStyle name="輸出 2 4 13" xfId="2519" xr:uid="{726C93E9-2472-486D-852D-280C15B6DABA}"/>
    <cellStyle name="輸出 2 4 13 2" xfId="4013" xr:uid="{FC1D46E0-8AEB-4E02-895E-A116648E0CA5}"/>
    <cellStyle name="輸出 2 4 14" xfId="2648" xr:uid="{D9F508E9-E6D8-4D11-AD1E-EE08638A4C83}"/>
    <cellStyle name="輸出 2 4 14 2" xfId="4142" xr:uid="{C1926D1B-121F-4E9C-BA18-8554CC675422}"/>
    <cellStyle name="輸出 2 4 15" xfId="2782" xr:uid="{B11E5D12-DA3A-49E2-8E3D-D77C737BA6CF}"/>
    <cellStyle name="輸出 2 4 15 2" xfId="4257" xr:uid="{0FEE4DF2-7CD7-42ED-8730-AF9C11E7D946}"/>
    <cellStyle name="輸出 2 4 16" xfId="1358" xr:uid="{6556CE26-1683-4B2A-BB44-EC1A19FB201A}"/>
    <cellStyle name="輸出 2 4 17" xfId="2882" xr:uid="{A3F74CBF-E38D-4523-A6CB-266C3DAA142D}"/>
    <cellStyle name="輸出 2 4 2" xfId="600" xr:uid="{F419EC29-CE6F-415E-94EE-834198F6C3C1}"/>
    <cellStyle name="輸出 2 4 2 2" xfId="1502" xr:uid="{3E27EFE1-5A29-45AD-81DB-08A421615775}"/>
    <cellStyle name="輸出 2 4 2 3" xfId="3014" xr:uid="{1F36C2C2-2ADB-413E-9A13-D2A8608366B2}"/>
    <cellStyle name="輸出 2 4 3" xfId="692" xr:uid="{6238A3E0-D718-4A58-90AB-079AD650B831}"/>
    <cellStyle name="輸出 2 4 3 2" xfId="1591" xr:uid="{27BCE112-7284-43D4-8AFE-282DEE291F64}"/>
    <cellStyle name="輸出 2 4 3 3" xfId="3097" xr:uid="{98CADCDD-ED52-4C23-B252-1974271732BA}"/>
    <cellStyle name="輸出 2 4 4" xfId="580" xr:uid="{533C94EB-0CF3-4A4B-82AC-31DE996B8080}"/>
    <cellStyle name="輸出 2 4 4 2" xfId="1691" xr:uid="{AC7AAF90-9A6B-46CE-BDC8-1F5B5AFA93B1}"/>
    <cellStyle name="輸出 2 4 4 3" xfId="3197" xr:uid="{6FBCC4F5-39FC-4776-978C-BF6810AF174A}"/>
    <cellStyle name="輸出 2 4 5" xfId="858" xr:uid="{01D121F4-DAC0-417C-AED3-265D1A1E2DFA}"/>
    <cellStyle name="輸出 2 4 5 2" xfId="1781" xr:uid="{E2A75125-BA7F-492E-9EE6-FF6D9A83517A}"/>
    <cellStyle name="輸出 2 4 5 3" xfId="3287" xr:uid="{4D1D4A32-C20F-4C04-BBBA-962DFD336610}"/>
    <cellStyle name="輸出 2 4 6" xfId="950" xr:uid="{724DE428-6140-4B2D-8882-8C7AF2C43E4C}"/>
    <cellStyle name="輸出 2 4 6 2" xfId="1871" xr:uid="{E4BDCF61-0070-4FB8-86D1-701FD299978B}"/>
    <cellStyle name="輸出 2 4 6 3" xfId="3377" xr:uid="{B3EC4A5D-BA91-4D42-9075-B79DF59334B7}"/>
    <cellStyle name="輸出 2 4 7" xfId="418" xr:uid="{824158E4-7543-47D9-9D0E-AFBFF4D49E43}"/>
    <cellStyle name="輸出 2 4 7 2" xfId="1959" xr:uid="{086A68A0-E69A-42A4-AFAF-E84EF33C660A}"/>
    <cellStyle name="輸出 2 4 7 3" xfId="3465" xr:uid="{631E0C96-1CEF-476A-9BE6-3B6FBD7E2E13}"/>
    <cellStyle name="輸出 2 4 8" xfId="401" xr:uid="{B780BAEB-4BF4-49E0-8772-DB102A43A9FA}"/>
    <cellStyle name="輸出 2 4 8 2" xfId="1480" xr:uid="{BAC4D7BA-FA34-49CB-8F78-1B57A92939FB}"/>
    <cellStyle name="輸出 2 4 8 3" xfId="2998" xr:uid="{E73B8CB6-C5A6-4504-8E93-8A62A55B698E}"/>
    <cellStyle name="輸出 2 4 9" xfId="1153" xr:uid="{CC0E3662-8199-4D03-B69A-92D5A9C58747}"/>
    <cellStyle name="輸出 2 4 9 2" xfId="2143" xr:uid="{4A994706-5F34-441A-9D47-4B39B8925682}"/>
    <cellStyle name="輸出 2 4 9 3" xfId="3643" xr:uid="{630C7862-BAEF-4833-BD4D-1320FEFA99FB}"/>
    <cellStyle name="輸出 2 5" xfId="556" xr:uid="{8E704400-5B96-4CBE-A98D-44FA3872882A}"/>
    <cellStyle name="輸出 2 5 10" xfId="1303" xr:uid="{C8036EB2-388E-4174-8DBD-B664908678AE}"/>
    <cellStyle name="輸出 2 5 10 2" xfId="2307" xr:uid="{DB472B04-6C78-4DED-B827-B7730DAF8983}"/>
    <cellStyle name="輸出 2 5 10 3" xfId="3801" xr:uid="{93324DA1-1AF1-4BE8-A279-D40FD89C8CF2}"/>
    <cellStyle name="輸出 2 5 11" xfId="2396" xr:uid="{BB6872A9-E984-4C69-81F1-FAC8D464DBB2}"/>
    <cellStyle name="輸出 2 5 11 2" xfId="3890" xr:uid="{C250818E-45F6-4003-BB6B-2D73EA34D2FA}"/>
    <cellStyle name="輸出 2 5 12" xfId="2485" xr:uid="{9B008D1B-4598-4010-BBCB-413B4ACA4E2F}"/>
    <cellStyle name="輸出 2 5 12 2" xfId="3979" xr:uid="{D6B51FD1-BDE2-4EBD-8AFD-0DF9572A75F0}"/>
    <cellStyle name="輸出 2 5 13" xfId="2581" xr:uid="{BCD9533C-0131-4139-8FB6-A4FEF137C04E}"/>
    <cellStyle name="輸出 2 5 13 2" xfId="4075" xr:uid="{C327CF97-9045-4FEB-844F-9525CC4EBF0B}"/>
    <cellStyle name="輸出 2 5 14" xfId="2751" xr:uid="{BF04579F-9792-4658-A0B6-DD1B7EADDF8B}"/>
    <cellStyle name="輸出 2 5 14 2" xfId="4226" xr:uid="{73A644F8-5AC3-468B-BDD3-650CD40F7773}"/>
    <cellStyle name="輸出 2 5 15" xfId="2844" xr:uid="{17E4BB21-917B-4AE0-8E03-25056CBCC637}"/>
    <cellStyle name="輸出 2 5 15 2" xfId="4319" xr:uid="{7FFEFDBF-E952-4FC1-8EE7-0406D62E5E7D}"/>
    <cellStyle name="輸出 2 5 16" xfId="1426" xr:uid="{DCAF8035-4A39-4B7D-B6C7-81C0EFF6847E}"/>
    <cellStyle name="輸出 2 5 17" xfId="2944" xr:uid="{F1E7E09A-0D18-4FBA-B89E-F96F82E9DA26}"/>
    <cellStyle name="輸出 2 5 2" xfId="664" xr:uid="{393CF26F-0435-4B8C-B8E8-101DF09F4625}"/>
    <cellStyle name="輸出 2 5 2 2" xfId="1566" xr:uid="{561F0478-6D1E-4F52-83B6-69B387E03076}"/>
    <cellStyle name="輸出 2 5 2 3" xfId="3072" xr:uid="{D2C28494-E540-4BDB-BD88-7B79C1EBDF0A}"/>
    <cellStyle name="輸出 2 5 3" xfId="752" xr:uid="{CEEF3621-03BB-45FD-B878-BD54B6709BA0}"/>
    <cellStyle name="輸出 2 5 3 2" xfId="1655" xr:uid="{A358DA0C-01C2-40EE-9BFE-765EA556BA35}"/>
    <cellStyle name="輸出 2 5 3 3" xfId="3161" xr:uid="{3511D29C-14FC-4901-BEC7-D3CD267689B8}"/>
    <cellStyle name="輸出 2 5 4" xfId="832" xr:uid="{59558B43-B5FF-4034-BC72-9D411E33766F}"/>
    <cellStyle name="輸出 2 5 4 2" xfId="1755" xr:uid="{D89D6EFF-1D60-4274-9421-C24063C91798}"/>
    <cellStyle name="輸出 2 5 4 3" xfId="3261" xr:uid="{27AF8F49-E579-4D85-8BA4-B24B0CCD53A7}"/>
    <cellStyle name="輸出 2 5 5" xfId="924" xr:uid="{2FDF0493-1A7A-4272-A6B4-3BF70A8021EE}"/>
    <cellStyle name="輸出 2 5 5 2" xfId="1845" xr:uid="{606540BA-01C1-414C-8AA7-528C8F8E35D9}"/>
    <cellStyle name="輸出 2 5 5 3" xfId="3351" xr:uid="{2CD8FA45-80F6-4C3C-8CCC-E2DDDD4DACCC}"/>
    <cellStyle name="輸出 2 5 6" xfId="1000" xr:uid="{4C5EC92C-4DE4-48BB-B95C-6FC8FBDB4FA8}"/>
    <cellStyle name="輸出 2 5 6 2" xfId="1933" xr:uid="{C03A141E-6057-424E-97EE-29B561355743}"/>
    <cellStyle name="輸出 2 5 6 3" xfId="3439" xr:uid="{46166DF7-EA83-4357-BB1C-5710F68AE826}"/>
    <cellStyle name="輸出 2 5 7" xfId="1052" xr:uid="{42B9CDFD-B6D4-469F-BDCA-7473B43E7F42}"/>
    <cellStyle name="輸出 2 5 7 2" xfId="2014" xr:uid="{526DA920-4940-4369-9F89-2087225AD697}"/>
    <cellStyle name="輸出 2 5 7 3" xfId="3520" xr:uid="{27E041BD-0779-4E86-83D5-E78FBD6778D7}"/>
    <cellStyle name="輸出 2 5 8" xfId="1127" xr:uid="{F736F490-DDB3-45F0-B795-2F7B286A58FE}"/>
    <cellStyle name="輸出 2 5 8 2" xfId="2089" xr:uid="{3E2B08E7-9488-4720-A831-76B82E5962E4}"/>
    <cellStyle name="輸出 2 5 8 3" xfId="3595" xr:uid="{9B8DAEB6-EB03-43E1-BB5C-7C3A527AAEA0}"/>
    <cellStyle name="輸出 2 5 9" xfId="1215" xr:uid="{35B9CB0F-B2BE-47AA-93EC-67F4FDB6C630}"/>
    <cellStyle name="輸出 2 5 9 2" xfId="2211" xr:uid="{F136B2E8-11AC-444C-9880-7A371C579515}"/>
    <cellStyle name="輸出 2 5 9 3" xfId="3705" xr:uid="{C1D3FD4F-4447-44C2-8279-12A2EFF92CAD}"/>
    <cellStyle name="輸出 2 6" xfId="561" xr:uid="{0FA1D9A5-9985-4BEE-AF1C-EF5720D36133}"/>
    <cellStyle name="輸出 2 6 10" xfId="1308" xr:uid="{91D54A01-1EA5-4B64-ACFE-257982DBF35B}"/>
    <cellStyle name="輸出 2 6 10 2" xfId="2401" xr:uid="{1770F457-F28C-40C7-83B3-8125E7B490E1}"/>
    <cellStyle name="輸出 2 6 10 3" xfId="3895" xr:uid="{644A8A82-1891-44AD-B89B-3B51FE1806F6}"/>
    <cellStyle name="輸出 2 6 11" xfId="2490" xr:uid="{DD03D5C4-147D-4609-912D-DD2ADA57FFC4}"/>
    <cellStyle name="輸出 2 6 11 2" xfId="3984" xr:uid="{B568BDDC-4AD6-4EAB-BB5E-9CC27D8C88AB}"/>
    <cellStyle name="輸出 2 6 12" xfId="2586" xr:uid="{13A578FB-4E7C-4ACC-98F2-55BA67D2882B}"/>
    <cellStyle name="輸出 2 6 12 2" xfId="4080" xr:uid="{BD5A29DB-72B9-4D66-935E-1DA3EAC78911}"/>
    <cellStyle name="輸出 2 6 13" xfId="2756" xr:uid="{5EF340A1-3FA8-475E-B03B-C991940EE5A7}"/>
    <cellStyle name="輸出 2 6 13 2" xfId="4231" xr:uid="{D6F99534-4A07-4F3B-8589-2CF534385912}"/>
    <cellStyle name="輸出 2 6 14" xfId="2849" xr:uid="{7A3022A5-3E3E-4ADC-A685-A1BF59264A22}"/>
    <cellStyle name="輸出 2 6 14 2" xfId="4324" xr:uid="{965BF574-C36A-412C-9819-D6E98CD63744}"/>
    <cellStyle name="輸出 2 6 15" xfId="1431" xr:uid="{B9157D9C-5EEC-46EA-83FE-C66A50316006}"/>
    <cellStyle name="輸出 2 6 16" xfId="2949" xr:uid="{86DCB61A-80D1-4D59-BC6C-DD8665A7178C}"/>
    <cellStyle name="輸出 2 6 2" xfId="669" xr:uid="{66361C99-B236-4259-A7DA-4F2881058553}"/>
    <cellStyle name="輸出 2 6 2 2" xfId="1660" xr:uid="{5491430A-C6C1-4BFB-83EF-97889F3A3446}"/>
    <cellStyle name="輸出 2 6 2 3" xfId="3166" xr:uid="{812052C1-3CAA-4499-B506-4EDE13C01FF5}"/>
    <cellStyle name="輸出 2 6 3" xfId="757" xr:uid="{1301A4EB-8845-4CBD-BB4A-F92370FA9919}"/>
    <cellStyle name="輸出 2 6 3 2" xfId="1760" xr:uid="{7937D2B7-F413-4750-823A-6DB3A65A781D}"/>
    <cellStyle name="輸出 2 6 3 3" xfId="3266" xr:uid="{27897B65-5530-4857-AC51-61A5AAD87D44}"/>
    <cellStyle name="輸出 2 6 4" xfId="837" xr:uid="{29060532-F267-45F6-B937-8CDD21723D0B}"/>
    <cellStyle name="輸出 2 6 4 2" xfId="1850" xr:uid="{1CFB902F-F913-4EC3-8A32-5FFA8373DE94}"/>
    <cellStyle name="輸出 2 6 4 3" xfId="3356" xr:uid="{AEEC516B-C6F3-499D-800D-ED59D99CDBEB}"/>
    <cellStyle name="輸出 2 6 5" xfId="929" xr:uid="{2ADB2859-6C23-474E-B3A9-D1587A160E5F}"/>
    <cellStyle name="輸出 2 6 5 2" xfId="1938" xr:uid="{C92886C4-290A-48CD-9C19-28BAEF6BF2A0}"/>
    <cellStyle name="輸出 2 6 5 3" xfId="3444" xr:uid="{D3E77780-93A4-4CFD-A45A-17EA18FA09E2}"/>
    <cellStyle name="輸出 2 6 6" xfId="1003" xr:uid="{0EFA6CB6-6E5A-4980-AF29-A1C661372C8A}"/>
    <cellStyle name="輸出 2 6 6 2" xfId="2017" xr:uid="{C34B7126-FC69-4C59-9F4A-EB9CC51E94DF}"/>
    <cellStyle name="輸出 2 6 6 3" xfId="3523" xr:uid="{0D2DD2E3-248F-4435-A850-C17377CCC857}"/>
    <cellStyle name="輸出 2 6 7" xfId="1055" xr:uid="{3987374A-AB08-4011-B25D-3AD1AEFC0B18}"/>
    <cellStyle name="輸出 2 6 7 2" xfId="2094" xr:uid="{520FDCAE-7D12-46E8-98E8-53EE5A54A286}"/>
    <cellStyle name="輸出 2 6 7 3" xfId="3600" xr:uid="{9B5F379C-0082-45DD-849B-C7675B33DC2D}"/>
    <cellStyle name="輸出 2 6 8" xfId="1132" xr:uid="{50323AAB-3C48-4BA6-9795-35BEBBA345C5}"/>
    <cellStyle name="輸出 2 6 8 2" xfId="2216" xr:uid="{293FF091-3F49-47A5-BB6A-2478330FA172}"/>
    <cellStyle name="輸出 2 6 8 3" xfId="3710" xr:uid="{18788578-01C0-49DA-B9AE-03994387537B}"/>
    <cellStyle name="輸出 2 6 9" xfId="1220" xr:uid="{01A267D9-973B-4587-87F0-839FBE481704}"/>
    <cellStyle name="輸出 2 6 9 2" xfId="2312" xr:uid="{E1E67DE2-8321-4D12-9A22-A1CFFE6B21B0}"/>
    <cellStyle name="輸出 2 6 9 3" xfId="3806" xr:uid="{0A3FB133-D142-4857-A963-9601103786CD}"/>
    <cellStyle name="輸出 2 7" xfId="538" xr:uid="{92DEDE33-6133-4585-BCE0-7DF34D66DE4A}"/>
    <cellStyle name="輸出 2 7 10" xfId="1291" xr:uid="{75D71AB3-2198-467E-8F75-64DB6BEE7838}"/>
    <cellStyle name="輸出 2 7 10 2" xfId="2295" xr:uid="{DCCA7A72-D23F-4A56-AE35-B14B76792373}"/>
    <cellStyle name="輸出 2 7 10 3" xfId="3789" xr:uid="{821BBF08-A5E4-4E91-B413-2E113D4EB3F5}"/>
    <cellStyle name="輸出 2 7 11" xfId="2384" xr:uid="{646D5E11-BF6D-441A-BF04-1E1725B0BA2B}"/>
    <cellStyle name="輸出 2 7 11 2" xfId="3878" xr:uid="{707BFE37-EAF9-4A44-AA7D-3D63C58921A0}"/>
    <cellStyle name="輸出 2 7 12" xfId="2473" xr:uid="{B95D1711-C56D-4AEA-A7D0-231EF603C480}"/>
    <cellStyle name="輸出 2 7 12 2" xfId="3967" xr:uid="{3CA08C0D-FAE5-4404-A1EF-031915B44F10}"/>
    <cellStyle name="輸出 2 7 13" xfId="2569" xr:uid="{2DB0ECBE-3360-44AE-B74D-991B19878727}"/>
    <cellStyle name="輸出 2 7 13 2" xfId="4063" xr:uid="{740079BB-D642-4C5D-927D-8AD6333B6024}"/>
    <cellStyle name="輸出 2 7 14" xfId="2696" xr:uid="{0171EB60-CAFB-422C-BDE4-93A56F22B8C0}"/>
    <cellStyle name="輸出 2 7 14 2" xfId="4184" xr:uid="{70AC1C9B-B067-48C8-9E07-3CDDBC1F1B1E}"/>
    <cellStyle name="輸出 2 7 15" xfId="2739" xr:uid="{DE1F9F2F-542C-4E3D-BE93-27C8CA17725D}"/>
    <cellStyle name="輸出 2 7 15 2" xfId="4214" xr:uid="{3842BDC3-2230-40E2-9A68-8F31327723FF}"/>
    <cellStyle name="輸出 2 7 16" xfId="2832" xr:uid="{4AE0E0A2-1FF9-4D51-9CC6-A00AB5E974A0}"/>
    <cellStyle name="輸出 2 7 16 2" xfId="4307" xr:uid="{E09D1D42-5DA2-4E96-ADCE-E0958EA3A296}"/>
    <cellStyle name="輸出 2 7 17" xfId="1408" xr:uid="{59B26F4C-1144-4B7B-B65A-691CE770F29A}"/>
    <cellStyle name="輸出 2 7 18" xfId="2932" xr:uid="{CBBCF53D-0192-4519-8A3B-13AEC49D2180}"/>
    <cellStyle name="輸出 2 7 2" xfId="650" xr:uid="{9B017C98-35D7-4E01-A7A7-D5FEF8693EE8}"/>
    <cellStyle name="輸出 2 7 2 2" xfId="1550" xr:uid="{99F8B728-F502-4319-BD5A-C6650AE32391}"/>
    <cellStyle name="輸出 2 7 2 3" xfId="3062" xr:uid="{0C2CA0F7-300E-4364-90B7-FB209FD8FCA2}"/>
    <cellStyle name="輸出 2 7 3" xfId="739" xr:uid="{3F2A8484-7192-4E42-A1EF-3753757BC892}"/>
    <cellStyle name="輸出 2 7 3 2" xfId="1641" xr:uid="{A2C3FE4C-DF68-4A0C-9CEE-2F0D0A467E36}"/>
    <cellStyle name="輸出 2 7 3 3" xfId="3147" xr:uid="{017670D8-6953-459F-927D-0F4C5A1B817C}"/>
    <cellStyle name="輸出 2 7 4" xfId="819" xr:uid="{87CC70AE-A652-49D5-8DFC-725D5C31A624}"/>
    <cellStyle name="輸出 2 7 4 2" xfId="1741" xr:uid="{0637635A-4B9A-4A61-A916-4908BBB0B386}"/>
    <cellStyle name="輸出 2 7 4 3" xfId="3247" xr:uid="{9FA991FD-307B-489A-92B5-A10B433D416B}"/>
    <cellStyle name="輸出 2 7 5" xfId="908" xr:uid="{7513BF44-2E02-485E-ADBC-5AD53570D017}"/>
    <cellStyle name="輸出 2 7 5 2" xfId="1831" xr:uid="{1AA8801B-AB24-46C5-9C40-8F6C014B176C}"/>
    <cellStyle name="輸出 2 7 5 3" xfId="3337" xr:uid="{E1B573B8-3B81-4B37-ADC3-DC78555EBFFF}"/>
    <cellStyle name="輸出 2 7 6" xfId="990" xr:uid="{F1FF224E-0DDD-4833-A707-3F37A14107B4}"/>
    <cellStyle name="輸出 2 7 6 2" xfId="1921" xr:uid="{FED5544F-0B39-4341-8828-1BF742A15A2F}"/>
    <cellStyle name="輸出 2 7 6 3" xfId="3427" xr:uid="{419B39D7-0A94-4998-A0C8-9DDAB335B34B}"/>
    <cellStyle name="輸出 2 7 7" xfId="1040" xr:uid="{48A29CFE-F01E-488B-A4F6-8000FBB783DA}"/>
    <cellStyle name="輸出 2 7 7 2" xfId="2003" xr:uid="{BB3CA751-6E4C-4DFE-B1E0-6E6342116BED}"/>
    <cellStyle name="輸出 2 7 7 3" xfId="3509" xr:uid="{64ED0688-3C20-4912-8ED0-C5F8C93A7100}"/>
    <cellStyle name="輸出 2 7 8" xfId="1115" xr:uid="{90320E87-F23E-4459-BE07-B91A34A0357A}"/>
    <cellStyle name="輸出 2 7 8 2" xfId="2077" xr:uid="{F52C0217-5983-4CF1-9102-3D3ED8ABB08F}"/>
    <cellStyle name="輸出 2 7 8 3" xfId="3583" xr:uid="{CA042C08-7C2B-48F1-B1A2-266F2414A50F}"/>
    <cellStyle name="輸出 2 7 9" xfId="1203" xr:uid="{5CF889D5-07D2-43C0-80E4-EE62ADBA23CE}"/>
    <cellStyle name="輸出 2 7 9 2" xfId="2193" xr:uid="{1FE72646-CCC1-4610-B15E-6AB611AD7FD3}"/>
    <cellStyle name="輸出 2 7 9 3" xfId="3693" xr:uid="{B66F007E-8887-4C16-BFE2-8B6510FF2A1C}"/>
    <cellStyle name="輸出 2 8" xfId="516" xr:uid="{11F34043-E801-4A1C-B632-E0D55B367186}"/>
    <cellStyle name="輸出 2 8 10" xfId="1269" xr:uid="{0EDC8416-5F00-42E4-BD10-0A581C4872B1}"/>
    <cellStyle name="輸出 2 8 10 2" xfId="2273" xr:uid="{09EFEC7A-6C45-4FC7-939C-8CAD2E352A8F}"/>
    <cellStyle name="輸出 2 8 10 3" xfId="3767" xr:uid="{18360D64-AF64-4B2C-AA6B-CE54CBBD99A0}"/>
    <cellStyle name="輸出 2 8 11" xfId="2362" xr:uid="{4DD5D47E-BE20-431B-8E9C-C803833E7B7E}"/>
    <cellStyle name="輸出 2 8 11 2" xfId="3856" xr:uid="{AA1BDB48-90A5-4A13-AC1D-A4234F08B820}"/>
    <cellStyle name="輸出 2 8 12" xfId="2451" xr:uid="{E4362669-9FCC-4C2B-A96A-C91154DE0F36}"/>
    <cellStyle name="輸出 2 8 12 2" xfId="3945" xr:uid="{3742E340-2D83-442C-8468-6FC628431F1F}"/>
    <cellStyle name="輸出 2 8 13" xfId="2547" xr:uid="{6085FB61-E31C-46A1-BDBD-BEB00D376A6C}"/>
    <cellStyle name="輸出 2 8 13 2" xfId="4041" xr:uid="{6D919A33-D105-4158-971D-2D30D69DBE99}"/>
    <cellStyle name="輸出 2 8 14" xfId="2688" xr:uid="{692AD93A-B33C-459D-AEC7-7498587A44C7}"/>
    <cellStyle name="輸出 2 8 14 2" xfId="4176" xr:uid="{EAAD40DC-1300-42AF-94BB-EC20F9D24A3D}"/>
    <cellStyle name="輸出 2 8 15" xfId="2634" xr:uid="{81676B10-5EE6-4048-830E-961E42DA762E}"/>
    <cellStyle name="輸出 2 8 15 2" xfId="4128" xr:uid="{EBD3E701-A51E-410C-8DFA-4084CAEE2DB2}"/>
    <cellStyle name="輸出 2 8 16" xfId="2810" xr:uid="{CD8CDB92-0C5E-4D7B-B57B-F3A2F7285FAC}"/>
    <cellStyle name="輸出 2 8 16 2" xfId="4285" xr:uid="{F5A4DA02-07A7-4C73-9881-D607DD159FC9}"/>
    <cellStyle name="輸出 2 8 17" xfId="1386" xr:uid="{8724CF25-3CC4-4CEB-BC86-1FA1D8CE4227}"/>
    <cellStyle name="輸出 2 8 18" xfId="2910" xr:uid="{66EE57E1-426B-475F-85FE-9FBA54FEE44B}"/>
    <cellStyle name="輸出 2 8 2" xfId="628" xr:uid="{6E49A8AE-E14A-44C4-839B-32B692F4FCF7}"/>
    <cellStyle name="輸出 2 8 2 2" xfId="1529" xr:uid="{2FFF804D-3BFC-4957-AFBF-4F84CC941E5E}"/>
    <cellStyle name="輸出 2 8 2 3" xfId="3041" xr:uid="{3FAB10F1-E8A2-46D9-8E62-331B30CFE303}"/>
    <cellStyle name="輸出 2 8 3" xfId="719" xr:uid="{9F6CE66A-4E4A-4F8F-8DCD-A56F05B78135}"/>
    <cellStyle name="輸出 2 8 3 2" xfId="1619" xr:uid="{CFF84A17-2C64-40EC-8D09-5000B492452C}"/>
    <cellStyle name="輸出 2 8 3 3" xfId="3125" xr:uid="{87DFD5EE-5409-4D6D-A0FF-4D7AFC6F12FA}"/>
    <cellStyle name="輸出 2 8 4" xfId="797" xr:uid="{0C7E96B0-06B3-457E-8994-E3FBD6341D5C}"/>
    <cellStyle name="輸出 2 8 4 2" xfId="1719" xr:uid="{A9050C99-64F7-4CA6-A8A2-9E25FA9F1ED4}"/>
    <cellStyle name="輸出 2 8 4 3" xfId="3225" xr:uid="{95CB17EC-F788-44CF-BA35-6D359A692133}"/>
    <cellStyle name="輸出 2 8 5" xfId="886" xr:uid="{82324309-ECCE-476A-A51B-2301505DAC74}"/>
    <cellStyle name="輸出 2 8 5 2" xfId="1809" xr:uid="{766CFEAC-54C1-4B10-9D4B-F732455FDB39}"/>
    <cellStyle name="輸出 2 8 5 3" xfId="3315" xr:uid="{A7F650B1-284A-479F-976A-9D5291535797}"/>
    <cellStyle name="輸出 2 8 6" xfId="974" xr:uid="{7A686A22-6807-456F-B949-FEEA9D36BBFB}"/>
    <cellStyle name="輸出 2 8 6 2" xfId="1899" xr:uid="{1CC05870-064E-412C-9D0A-C9E571992F05}"/>
    <cellStyle name="輸出 2 8 6 3" xfId="3405" xr:uid="{E736104A-471E-421F-BA2F-242631290405}"/>
    <cellStyle name="輸出 2 8 7" xfId="1022" xr:uid="{11C6AD74-4703-4D92-8015-9475632EF64F}"/>
    <cellStyle name="輸出 2 8 7 2" xfId="1985" xr:uid="{4AF9998A-3DBB-46CB-85DB-ECF8617C2B2D}"/>
    <cellStyle name="輸出 2 8 7 3" xfId="3491" xr:uid="{CC036A25-7E9F-42A0-8A09-F417D0F036D8}"/>
    <cellStyle name="輸出 2 8 8" xfId="1093" xr:uid="{907114C1-5E1A-4BE0-AAD1-69056E96A474}"/>
    <cellStyle name="輸出 2 8 8 2" xfId="2055" xr:uid="{CB3C78E4-9176-4412-9A19-00F722AC1938}"/>
    <cellStyle name="輸出 2 8 8 3" xfId="3561" xr:uid="{B90E8B74-674A-44B0-97B2-BD332922120A}"/>
    <cellStyle name="輸出 2 8 9" xfId="1181" xr:uid="{43AF698E-C886-4D95-AEE0-A84C5AE346F1}"/>
    <cellStyle name="輸出 2 8 9 2" xfId="2171" xr:uid="{3A16A69C-0589-41EF-99B2-E26F29BF9E58}"/>
    <cellStyle name="輸出 2 8 9 3" xfId="3671" xr:uid="{57C07AFE-E8EA-48A8-9BEC-8B7797A2B9F0}"/>
    <cellStyle name="輸出 2 9" xfId="575" xr:uid="{A9776930-FA41-4E77-8BFB-726CEEBE6468}"/>
    <cellStyle name="輸出 2 9 10" xfId="1322" xr:uid="{AD3FFE6C-442C-4E54-AB9D-1421C380FF9B}"/>
    <cellStyle name="輸出 2 9 10 2" xfId="2326" xr:uid="{48F657CA-250A-4748-BE7B-0CB7F28783C3}"/>
    <cellStyle name="輸出 2 9 10 3" xfId="3820" xr:uid="{B4F30E18-73B9-439F-94A5-E874F7C2393E}"/>
    <cellStyle name="輸出 2 9 11" xfId="2415" xr:uid="{D60E3D2F-A296-4445-978C-56FE74FA97D9}"/>
    <cellStyle name="輸出 2 9 11 2" xfId="3909" xr:uid="{04C50C42-4396-45F9-A511-8C04E5341E14}"/>
    <cellStyle name="輸出 2 9 12" xfId="2504" xr:uid="{4E5590CD-EFF4-4377-9391-1C1C77089B31}"/>
    <cellStyle name="輸出 2 9 12 2" xfId="3998" xr:uid="{AE5523F0-CC55-4C8E-BC33-628475CA575B}"/>
    <cellStyle name="輸出 2 9 13" xfId="2600" xr:uid="{8EFD5B3E-CB5C-4E0C-9FF1-1470C9D4C7F7}"/>
    <cellStyle name="輸出 2 9 13 2" xfId="4094" xr:uid="{CBBB9037-8FD8-46F7-874B-F6C8B0553EB9}"/>
    <cellStyle name="輸出 2 9 14" xfId="2717" xr:uid="{67BE746A-389E-49ED-AE71-EF323DACD092}"/>
    <cellStyle name="輸出 2 9 14 2" xfId="4199" xr:uid="{632BADB5-D641-4D77-AAC9-26F8A184AB47}"/>
    <cellStyle name="輸出 2 9 15" xfId="2770" xr:uid="{3D02D64A-E565-4A3C-B8BC-CAE2F8369A53}"/>
    <cellStyle name="輸出 2 9 15 2" xfId="4245" xr:uid="{7B73FAE4-68A6-4A4E-99AC-9A44CA3C04EA}"/>
    <cellStyle name="輸出 2 9 16" xfId="2863" xr:uid="{2E230BD0-55FD-41EE-9D08-D4281E1B6C99}"/>
    <cellStyle name="輸出 2 9 16 2" xfId="4338" xr:uid="{321A3C93-9765-4FC2-9F11-A5E8D0C68760}"/>
    <cellStyle name="輸出 2 9 17" xfId="1445" xr:uid="{1046F4E0-3463-42CE-B62C-8AED8911F15D}"/>
    <cellStyle name="輸出 2 9 18" xfId="2963" xr:uid="{CA457CDE-EBF5-4D59-863D-06283193E7AD}"/>
    <cellStyle name="輸出 2 9 2" xfId="683" xr:uid="{2AD4C14B-76B0-4D76-B8EB-44FC47F5FB72}"/>
    <cellStyle name="輸出 2 9 2 2" xfId="1583" xr:uid="{E0B3559D-1216-475C-8ECE-640B89B79093}"/>
    <cellStyle name="輸出 2 9 2 3" xfId="3089" xr:uid="{34297E02-AE74-412F-B6E5-15CF5521256F}"/>
    <cellStyle name="輸出 2 9 3" xfId="771" xr:uid="{D621D754-B446-4A67-8BAC-C889298D58CB}"/>
    <cellStyle name="輸出 2 9 3 2" xfId="1674" xr:uid="{B6601895-6EBD-4852-9A7F-15EAFC6CCE87}"/>
    <cellStyle name="輸出 2 9 3 3" xfId="3180" xr:uid="{6C5075EC-927D-4E77-8E8E-93257C7F77B8}"/>
    <cellStyle name="輸出 2 9 4" xfId="851" xr:uid="{48AF09D2-7495-4B12-B1E5-E27A0AE73843}"/>
    <cellStyle name="輸出 2 9 4 2" xfId="1774" xr:uid="{D746492A-5812-4CD4-9CAE-3534CFF28787}"/>
    <cellStyle name="輸出 2 9 4 3" xfId="3280" xr:uid="{6CC98EA7-548A-4C6D-A886-98CE99DEF624}"/>
    <cellStyle name="輸出 2 9 5" xfId="943" xr:uid="{B276C000-8502-482D-99C5-64B79D897010}"/>
    <cellStyle name="輸出 2 9 5 2" xfId="1864" xr:uid="{7012CA42-79EA-4C84-B051-1D9573AAD006}"/>
    <cellStyle name="輸出 2 9 5 3" xfId="3370" xr:uid="{72498005-B10B-449E-9C63-BDDCF4833DCC}"/>
    <cellStyle name="輸出 2 9 6" xfId="1016" xr:uid="{FC189C99-5964-4494-A818-3F5241D20426}"/>
    <cellStyle name="輸出 2 9 6 2" xfId="1952" xr:uid="{48662E4F-3FEE-4368-9BF7-540DC30C13D5}"/>
    <cellStyle name="輸出 2 9 6 3" xfId="3458" xr:uid="{29AE0F1F-AE59-448C-A5B6-FE2BDCAB2E23}"/>
    <cellStyle name="輸出 2 9 7" xfId="1068" xr:uid="{4238B4AC-3998-41C5-A5EC-A1CECF7A80B3}"/>
    <cellStyle name="輸出 2 9 7 2" xfId="2030" xr:uid="{1418F7CE-AE7D-45AF-BE5D-DB5CF76ADF69}"/>
    <cellStyle name="輸出 2 9 7 3" xfId="3536" xr:uid="{35A34D17-AC21-4C5D-9B60-641D247A9452}"/>
    <cellStyle name="輸出 2 9 8" xfId="1146" xr:uid="{DC632B18-3923-489D-A77A-32DFD0DD276A}"/>
    <cellStyle name="輸出 2 9 8 2" xfId="2108" xr:uid="{56E1F52D-D02D-460E-A7FA-302F731D0005}"/>
    <cellStyle name="輸出 2 9 8 3" xfId="3614" xr:uid="{250583F3-BF64-4B9E-9114-24C00C790550}"/>
    <cellStyle name="輸出 2 9 9" xfId="1234" xr:uid="{C7AF2406-8248-4FBF-89D5-6037ADB36005}"/>
    <cellStyle name="輸出 2 9 9 2" xfId="2230" xr:uid="{6FF46DC0-CF72-4684-8DD4-5B0B8EF724B2}"/>
    <cellStyle name="輸出 2 9 9 3" xfId="3724" xr:uid="{BE0E1DFB-E8BF-44BB-9F63-12F33B77CCBD}"/>
    <cellStyle name="輸出 3" xfId="508" xr:uid="{DD5308E0-551B-4DAB-86DB-8A09310EC229}"/>
    <cellStyle name="輸出 3 10" xfId="1261" xr:uid="{819E991E-B57C-41EE-9DF3-55B550727F60}"/>
    <cellStyle name="輸出 3 10 2" xfId="2265" xr:uid="{6F4DAADC-6054-4B24-AF46-BACD67C3D249}"/>
    <cellStyle name="輸出 3 10 3" xfId="3759" xr:uid="{494DCE3B-91FE-4E7A-8B43-68E130A57ADC}"/>
    <cellStyle name="輸出 3 11" xfId="2354" xr:uid="{F3B8568C-0557-4914-BCF6-0D6250962EA2}"/>
    <cellStyle name="輸出 3 11 2" xfId="3848" xr:uid="{D6A15C48-5082-42B1-B13B-0A50177C56CF}"/>
    <cellStyle name="輸出 3 12" xfId="2443" xr:uid="{8B28B88E-5670-47B5-921D-863E91E3E331}"/>
    <cellStyle name="輸出 3 12 2" xfId="3937" xr:uid="{D7AB0D78-4CA0-4D40-A021-1A6B460396D8}"/>
    <cellStyle name="輸出 3 13" xfId="2539" xr:uid="{6C9C2566-A796-4503-8D83-C9BC7A86DF97}"/>
    <cellStyle name="輸出 3 13 2" xfId="4033" xr:uid="{BC5CCF42-DD43-4602-9CB0-DBFD87AE4244}"/>
    <cellStyle name="輸出 3 14" xfId="2638" xr:uid="{15CDBAAE-D67B-4502-B304-53AE82218E17}"/>
    <cellStyle name="輸出 3 14 2" xfId="4132" xr:uid="{06DB2887-936E-47F0-829B-5F849EC7D3FD}"/>
    <cellStyle name="輸出 3 15" xfId="2802" xr:uid="{F8C8C319-2F2F-4DFA-983A-79936BA903BA}"/>
    <cellStyle name="輸出 3 15 2" xfId="4277" xr:uid="{49763EAB-77BD-4D87-8EA2-847CC319E6E7}"/>
    <cellStyle name="輸出 3 16" xfId="1378" xr:uid="{BE5D2494-9D21-43DD-B34D-483189407885}"/>
    <cellStyle name="輸出 3 17" xfId="2902" xr:uid="{DE6F11EC-D7AD-44D0-BACC-00A40508EB7F}"/>
    <cellStyle name="輸出 3 2" xfId="620" xr:uid="{2E7A7C72-B997-44C8-9D26-8DA22C1335B2}"/>
    <cellStyle name="輸出 3 2 2" xfId="1521" xr:uid="{9F8C91C0-63BB-4EE9-91F0-67DEB60C91F1}"/>
    <cellStyle name="輸出 3 2 3" xfId="3033" xr:uid="{94D204C7-C3EF-4E14-A14A-C74986DDB743}"/>
    <cellStyle name="輸出 3 3" xfId="711" xr:uid="{66825C49-8C2D-4C70-BF7E-CB09FAB14415}"/>
    <cellStyle name="輸出 3 3 2" xfId="1611" xr:uid="{B884FD12-EA53-4F0C-AE10-0DB8017853FB}"/>
    <cellStyle name="輸出 3 3 3" xfId="3117" xr:uid="{ACC0A44F-E318-452A-8B39-346DA459A002}"/>
    <cellStyle name="輸出 3 4" xfId="789" xr:uid="{3EF6BE4B-6BD2-4484-8772-E5BBC29988D8}"/>
    <cellStyle name="輸出 3 4 2" xfId="1711" xr:uid="{47C1B67D-0EF9-4E2D-AC4C-95743673507C}"/>
    <cellStyle name="輸出 3 4 3" xfId="3217" xr:uid="{FF18B186-4DE4-4729-9337-0EA4C425E800}"/>
    <cellStyle name="輸出 3 5" xfId="878" xr:uid="{98A7E6BF-B3CC-4830-8B98-8780E1F95A1D}"/>
    <cellStyle name="輸出 3 5 2" xfId="1801" xr:uid="{80553DAA-B6DF-4B92-9803-87077116996D}"/>
    <cellStyle name="輸出 3 5 3" xfId="3307" xr:uid="{B2597032-C50B-4D11-8160-E1B2A94A2A55}"/>
    <cellStyle name="輸出 3 6" xfId="966" xr:uid="{1ED03DDC-E829-4C8D-970E-2AA3C12BE29C}"/>
    <cellStyle name="輸出 3 6 2" xfId="1891" xr:uid="{BD73C024-9F61-4708-9B24-EC8A9AF78935}"/>
    <cellStyle name="輸出 3 6 3" xfId="3397" xr:uid="{D217AD94-CB88-4E3C-91CE-5FC59AC0DA0C}"/>
    <cellStyle name="輸出 3 7" xfId="464" xr:uid="{D15C4FC9-0040-4533-9AAA-1754EBD39AE3}"/>
    <cellStyle name="輸出 3 7 2" xfId="1977" xr:uid="{CEE5CEE1-FD6A-4DA4-B3C4-B32AC71FF10E}"/>
    <cellStyle name="輸出 3 7 3" xfId="3483" xr:uid="{E1C39D00-051F-493F-81F3-264761CBF337}"/>
    <cellStyle name="輸出 3 8" xfId="1085" xr:uid="{B62128C8-5765-42FE-ADEE-B14F35CAC23E}"/>
    <cellStyle name="輸出 3 8 2" xfId="2047" xr:uid="{AE7F1C2F-5080-40EE-BE1F-818AD6BA09C3}"/>
    <cellStyle name="輸出 3 8 3" xfId="3553" xr:uid="{1D1A7447-B938-4491-81A8-657BDDB04F8D}"/>
    <cellStyle name="輸出 3 9" xfId="1173" xr:uid="{190415AD-018D-4480-8166-A10C94363F55}"/>
    <cellStyle name="輸出 3 9 2" xfId="2163" xr:uid="{2AD07206-DB3B-404D-B90F-94E9FADC1D31}"/>
    <cellStyle name="輸出 3 9 3" xfId="3663" xr:uid="{E6B6F437-FABD-493D-B96D-BBA4F260B636}"/>
    <cellStyle name="輸出 4" xfId="483" xr:uid="{5D00EDB3-40D5-4890-BDB4-83B3D2C808A8}"/>
    <cellStyle name="輸出 4 10" xfId="1236" xr:uid="{77E71335-5846-460A-8859-71D5683182BB}"/>
    <cellStyle name="輸出 4 10 2" xfId="2240" xr:uid="{A138B168-D063-45B6-BE21-EFC5A637A6ED}"/>
    <cellStyle name="輸出 4 10 3" xfId="3734" xr:uid="{7624BD5C-EC07-4296-93BE-2D6B19E4CB75}"/>
    <cellStyle name="輸出 4 11" xfId="2329" xr:uid="{A2BAD6FD-DB37-4FA6-A999-9FEB78AD73A8}"/>
    <cellStyle name="輸出 4 11 2" xfId="3823" xr:uid="{5038C695-83BF-417C-9511-E0F768B399A1}"/>
    <cellStyle name="輸出 4 12" xfId="2418" xr:uid="{472AFF4A-FADF-47AD-B972-37C5C9426975}"/>
    <cellStyle name="輸出 4 12 2" xfId="3912" xr:uid="{48358462-8281-41CD-A4B2-FFC6212BEC27}"/>
    <cellStyle name="輸出 4 13" xfId="2514" xr:uid="{7310BDCC-6464-4B94-B184-8A9C9528061F}"/>
    <cellStyle name="輸出 4 13 2" xfId="4008" xr:uid="{31055351-BC44-4728-B4CF-658645FB9D9B}"/>
    <cellStyle name="輸出 4 14" xfId="2651" xr:uid="{EC33D760-23CD-4C70-ABBD-2C7DD3223D57}"/>
    <cellStyle name="輸出 4 14 2" xfId="4145" xr:uid="{471AC866-4739-4AF5-A02A-6755493A079A}"/>
    <cellStyle name="輸出 4 15" xfId="2777" xr:uid="{8AB32206-68C0-4598-8697-FC5512219BFD}"/>
    <cellStyle name="輸出 4 15 2" xfId="4252" xr:uid="{D0F92C17-5D9F-41A8-BAC0-E62AD8EB5853}"/>
    <cellStyle name="輸出 4 16" xfId="1353" xr:uid="{983E74D9-B0D9-4AF2-BC81-C2D9E4A25620}"/>
    <cellStyle name="輸出 4 17" xfId="2877" xr:uid="{FA51D211-3F7C-4F2E-9FD7-4AC08986FBBB}"/>
    <cellStyle name="輸出 4 2" xfId="595" xr:uid="{36E28415-FAA2-4885-B101-53D8C20E3430}"/>
    <cellStyle name="輸出 4 2 2" xfId="1497" xr:uid="{CB85FC6B-32D2-4360-8036-4E586395FEEE}"/>
    <cellStyle name="輸出 4 2 3" xfId="3009" xr:uid="{3A7F64C5-07C5-40A0-877A-F55147604AC5}"/>
    <cellStyle name="輸出 4 3" xfId="687" xr:uid="{F8AF19EE-A739-4221-A43F-2E22AF3E8AF1}"/>
    <cellStyle name="輸出 4 3 2" xfId="1586" xr:uid="{1CE043B4-2145-47EF-9E9E-168572E83752}"/>
    <cellStyle name="輸出 4 3 3" xfId="3092" xr:uid="{FD38A7C9-8827-4FE2-ABA0-D82FD2A7438A}"/>
    <cellStyle name="輸出 4 4" xfId="398" xr:uid="{CB4B92FB-F6B3-4923-A33A-23D2EC5A5268}"/>
    <cellStyle name="輸出 4 4 2" xfId="1686" xr:uid="{DB488123-24E9-4114-AA8B-5E8F35BD74D4}"/>
    <cellStyle name="輸出 4 4 3" xfId="3192" xr:uid="{27269A5E-CACF-431E-A3B6-B9D58279775B}"/>
    <cellStyle name="輸出 4 5" xfId="853" xr:uid="{3CFBEDD7-0EA5-43C8-9602-CC6092A698E1}"/>
    <cellStyle name="輸出 4 5 2" xfId="1776" xr:uid="{045D7256-D249-43A6-A5F0-5EBEBF4EC0E0}"/>
    <cellStyle name="輸出 4 5 3" xfId="3282" xr:uid="{CDD05E80-79F7-4E00-A8FD-362DF897779E}"/>
    <cellStyle name="輸出 4 6" xfId="945" xr:uid="{0C77F402-75F4-49BE-91CD-81C041DF80BA}"/>
    <cellStyle name="輸出 4 6 2" xfId="1866" xr:uid="{B519DCE4-E192-4865-ADE6-EFC76B4AB6EF}"/>
    <cellStyle name="輸出 4 6 3" xfId="3372" xr:uid="{DEC27290-84ED-46A6-8F6F-09A500F00799}"/>
    <cellStyle name="輸出 4 7" xfId="449" xr:uid="{39240B7E-5933-4922-9ADC-EA7D9599CAA0}"/>
    <cellStyle name="輸出 4 7 2" xfId="1954" xr:uid="{C3823FD2-EA5B-431F-B1A3-0A87B7252D63}"/>
    <cellStyle name="輸出 4 7 3" xfId="3460" xr:uid="{122C5505-717C-449C-AB7E-66A970D69E90}"/>
    <cellStyle name="輸出 4 8" xfId="448" xr:uid="{8BAB5166-8A3A-441A-90B5-9ABB562F953B}"/>
    <cellStyle name="輸出 4 8 2" xfId="1469" xr:uid="{824D7F7F-60F6-4731-A8E2-21CE3B31214F}"/>
    <cellStyle name="輸出 4 8 3" xfId="2987" xr:uid="{FDF3D02E-FD45-446B-A8FD-B3C3B6D87873}"/>
    <cellStyle name="輸出 4 9" xfId="1148" xr:uid="{75DC3CE6-4127-454B-B5B4-A79203891802}"/>
    <cellStyle name="輸出 4 9 2" xfId="2138" xr:uid="{DE814361-33B5-405D-972D-09F05698FEC5}"/>
    <cellStyle name="輸出 4 9 3" xfId="3638" xr:uid="{1DBFB743-402C-46FB-B25F-522215DDF66B}"/>
    <cellStyle name="輸出 5" xfId="478" xr:uid="{72EA81D8-71F5-454B-9E86-329319F33C0C}"/>
    <cellStyle name="輸出 5 10" xfId="993" xr:uid="{3682DE4B-EAFC-435C-8646-18E61649A1D0}"/>
    <cellStyle name="輸出 5 10 2" xfId="2235" xr:uid="{49FF11F4-C076-4580-BAC2-35CDB9626023}"/>
    <cellStyle name="輸出 5 10 3" xfId="3729" xr:uid="{D5FEED0F-5B74-455F-91CD-475D3E8C73F0}"/>
    <cellStyle name="輸出 5 11" xfId="2116" xr:uid="{45C787CC-1747-479C-B1B4-3A8016B7C568}"/>
    <cellStyle name="輸出 5 11 2" xfId="3622" xr:uid="{9932D759-8F02-499A-A80C-6150B8F4BAE8}"/>
    <cellStyle name="輸出 5 12" xfId="2111" xr:uid="{EA419BE9-B5B9-4C75-8D3E-B18BF2C10891}"/>
    <cellStyle name="輸出 5 12 2" xfId="3617" xr:uid="{FA7C058D-3EA5-40DA-9810-0EA68163BA3D}"/>
    <cellStyle name="輸出 5 13" xfId="2509" xr:uid="{207A3F53-E2C5-47BD-98EB-0A3674D0CE85}"/>
    <cellStyle name="輸出 5 13 2" xfId="4003" xr:uid="{9A0F20A4-C902-4ADE-93FB-9D6BB05F4722}"/>
    <cellStyle name="輸出 5 14" xfId="2686" xr:uid="{E07AE407-A36B-41E8-8D82-48F0F513A3A6}"/>
    <cellStyle name="輸出 5 14 2" xfId="4174" xr:uid="{0DE4FA1C-9357-4300-9296-31B6EC87EFB9}"/>
    <cellStyle name="輸出 5 15" xfId="2772" xr:uid="{F1D4A13A-1FEE-40F4-BEE3-322E5EDE8BE7}"/>
    <cellStyle name="輸出 5 15 2" xfId="4247" xr:uid="{E7FF898A-F147-49D5-8BC3-833E29F4F75B}"/>
    <cellStyle name="輸出 5 16" xfId="1348" xr:uid="{51051C1D-07D2-4D2E-844D-1DEFF7999376}"/>
    <cellStyle name="輸出 5 17" xfId="2872" xr:uid="{62373647-4FAB-4B07-960C-B2C694F7A8B0}"/>
    <cellStyle name="輸出 5 2" xfId="590" xr:uid="{9BFB04CD-E501-471C-A1C7-BEEFE62CA56E}"/>
    <cellStyle name="輸出 5 2 2" xfId="1492" xr:uid="{1130C0FE-90D1-4937-96CD-9EB895F62FB1}"/>
    <cellStyle name="輸出 5 2 3" xfId="3004" xr:uid="{80AA091E-E6B5-4E11-801C-D75DA8E735A9}"/>
    <cellStyle name="輸出 5 3" xfId="466" xr:uid="{573A86CF-8025-46CC-B166-5AE418930382}"/>
    <cellStyle name="輸出 5 3 2" xfId="1449" xr:uid="{43381FED-358F-4678-815B-BFAE256C2DA3}"/>
    <cellStyle name="輸出 5 3 3" xfId="2967" xr:uid="{3D64ED72-5622-4CF9-9B3F-F316C2CB514E}"/>
    <cellStyle name="輸出 5 4" xfId="426" xr:uid="{0BD847E9-FA02-4544-A483-FF2572B68FBB}"/>
    <cellStyle name="輸出 5 4 2" xfId="1681" xr:uid="{CF27F6F8-6F54-4A2A-8C11-A3D4819179C0}"/>
    <cellStyle name="輸出 5 4 3" xfId="3187" xr:uid="{44A0148B-B837-47ED-80FB-9AF38CEA9EC2}"/>
    <cellStyle name="輸出 5 5" xfId="397" xr:uid="{10D461B3-6C9F-4569-845A-1C073F091DE4}"/>
    <cellStyle name="輸出 5 5 2" xfId="1454" xr:uid="{46BDC997-5593-4CFA-9B9B-05DB4B2B8997}"/>
    <cellStyle name="輸出 5 5 3" xfId="2972" xr:uid="{BD931777-1BD5-4EA1-8686-16539DBAC2FB}"/>
    <cellStyle name="輸出 5 6" xfId="585" xr:uid="{DC5239BA-FF2B-4162-893B-A2A6C7FBE9DB}"/>
    <cellStyle name="輸出 5 6 2" xfId="1479" xr:uid="{35EA7CC3-A5FF-4DBB-92AD-F2CAB32D39DA}"/>
    <cellStyle name="輸出 5 6 3" xfId="2997" xr:uid="{49F27D69-F274-4A0A-BB12-CA384406A60D}"/>
    <cellStyle name="輸出 5 7" xfId="743" xr:uid="{6C9047A6-512E-4ADF-8DE9-6DDC5673B743}"/>
    <cellStyle name="輸出 5 7 2" xfId="1478" xr:uid="{225DCC32-B5E8-4079-B921-D07AE7AD0C06}"/>
    <cellStyle name="輸出 5 7 3" xfId="2996" xr:uid="{7AADCB01-AAC6-40A8-B904-26D6243EF553}"/>
    <cellStyle name="輸出 5 8" xfId="994" xr:uid="{A31ED675-FD6B-4C84-A6B2-B8892D459C61}"/>
    <cellStyle name="輸出 5 8 2" xfId="1481" xr:uid="{E23C9EA1-25C7-496A-BEA9-5DD0E4646BFF}"/>
    <cellStyle name="輸出 5 8 3" xfId="2999" xr:uid="{A56BD612-60A3-4D91-8C10-A9CA35211652}"/>
    <cellStyle name="輸出 5 9" xfId="443" xr:uid="{6192C8B7-7A7E-4D3D-B4AC-4ED0A3AC31AD}"/>
    <cellStyle name="輸出 5 9 2" xfId="2133" xr:uid="{BC7BDAC6-D4CD-4366-81F5-D6554A135CD9}"/>
    <cellStyle name="輸出 5 9 3" xfId="3633" xr:uid="{693CB139-C615-4CBF-9296-8904D80B4462}"/>
    <cellStyle name="輸出 6" xfId="517" xr:uid="{7004AD7E-A930-4EA6-8C4D-71B8A91495D6}"/>
    <cellStyle name="輸出 6 10" xfId="1270" xr:uid="{4431E7D8-6EC4-49C9-99FA-F68E35FBAD8D}"/>
    <cellStyle name="輸出 6 10 2" xfId="2274" xr:uid="{38D0DC35-7F01-4838-B9A2-8535932BF199}"/>
    <cellStyle name="輸出 6 10 3" xfId="3768" xr:uid="{41449688-15ED-4E97-ABF4-BAD5C43384A7}"/>
    <cellStyle name="輸出 6 11" xfId="2363" xr:uid="{364EE92B-901B-4EE4-9190-F53B2E605593}"/>
    <cellStyle name="輸出 6 11 2" xfId="3857" xr:uid="{F3741095-6C18-4064-8493-205CF0BF03C9}"/>
    <cellStyle name="輸出 6 12" xfId="2452" xr:uid="{12E5F093-C5BE-4B36-AB19-B929547D20D9}"/>
    <cellStyle name="輸出 6 12 2" xfId="3946" xr:uid="{1498CC81-686A-4914-9F08-44429FDFC00C}"/>
    <cellStyle name="輸出 6 13" xfId="2548" xr:uid="{C16A3F62-8DB8-4BCF-9230-E0A92B072878}"/>
    <cellStyle name="輸出 6 13 2" xfId="4042" xr:uid="{FBB06F99-064D-4580-8EC3-EED9C3A669C8}"/>
    <cellStyle name="輸出 6 14" xfId="2608" xr:uid="{3BE8438D-CA3C-4E58-8AD4-766008D41DED}"/>
    <cellStyle name="輸出 6 14 2" xfId="4102" xr:uid="{C83464DE-61DB-42EA-9E00-E5F2FF9F1193}"/>
    <cellStyle name="輸出 6 15" xfId="2811" xr:uid="{EC6E3762-0949-4677-BB27-760D2CD02921}"/>
    <cellStyle name="輸出 6 15 2" xfId="4286" xr:uid="{C0E176E5-06EB-47A1-B9AC-775A73F9B348}"/>
    <cellStyle name="輸出 6 16" xfId="1387" xr:uid="{59E65015-1737-4A9E-B4C1-3F30733453B8}"/>
    <cellStyle name="輸出 6 17" xfId="2911" xr:uid="{46F5ED18-3B0E-4F9A-AB99-5065EDC72DDF}"/>
    <cellStyle name="輸出 6 2" xfId="629" xr:uid="{84F7B025-EC0D-4057-97F1-53EFFA4FDAAA}"/>
    <cellStyle name="輸出 6 2 2" xfId="1530" xr:uid="{DE3C8F1D-28DD-4FDB-AA27-11328FCE7CB4}"/>
    <cellStyle name="輸出 6 2 3" xfId="3042" xr:uid="{2E5AA31E-5FE6-4C87-B426-936BE1EC075F}"/>
    <cellStyle name="輸出 6 3" xfId="720" xr:uid="{BD45C94D-A4FC-4725-9227-33443E128B00}"/>
    <cellStyle name="輸出 6 3 2" xfId="1620" xr:uid="{33C7C935-585E-4062-AEFA-6410D6921618}"/>
    <cellStyle name="輸出 6 3 3" xfId="3126" xr:uid="{B8E504B8-6BEA-47DD-83CB-A39EAF5C75D9}"/>
    <cellStyle name="輸出 6 4" xfId="798" xr:uid="{C62E86CE-EC21-41C8-BF2D-E9383674A096}"/>
    <cellStyle name="輸出 6 4 2" xfId="1720" xr:uid="{4F8C6BA6-3380-422F-A643-E7DFBE20B6EF}"/>
    <cellStyle name="輸出 6 4 3" xfId="3226" xr:uid="{A731DB0C-CFDB-435F-90FB-29D9DA033C59}"/>
    <cellStyle name="輸出 6 5" xfId="887" xr:uid="{6D90D27E-C1D1-4541-B6D7-3B211B1A4D4F}"/>
    <cellStyle name="輸出 6 5 2" xfId="1810" xr:uid="{EC13B986-BFB9-4AF6-8284-6D525D98C8C1}"/>
    <cellStyle name="輸出 6 5 3" xfId="3316" xr:uid="{C524D146-335F-4B27-B171-873F58D2277C}"/>
    <cellStyle name="輸出 6 6" xfId="975" xr:uid="{AA8177C7-4265-48BB-B83C-CD6DF28924BA}"/>
    <cellStyle name="輸出 6 6 2" xfId="1900" xr:uid="{145C734C-63A9-42ED-BE36-E1BBDF099F26}"/>
    <cellStyle name="輸出 6 6 3" xfId="3406" xr:uid="{A69FF949-9561-4D79-A4F9-8DD1042E6432}"/>
    <cellStyle name="輸出 6 7" xfId="1023" xr:uid="{772BF03C-3E0E-4882-B96A-E74CD143FEFE}"/>
    <cellStyle name="輸出 6 7 2" xfId="1986" xr:uid="{6E916852-B7BB-4BD9-979C-4C9CE89FFA7D}"/>
    <cellStyle name="輸出 6 7 3" xfId="3492" xr:uid="{1FC9981F-6E5A-40A0-802B-89F9C3AEBD2D}"/>
    <cellStyle name="輸出 6 8" xfId="1094" xr:uid="{458099DC-275B-4C04-9B52-2438EF61BA84}"/>
    <cellStyle name="輸出 6 8 2" xfId="2056" xr:uid="{A7800D5E-7E96-43B2-9B6D-CAB3994E5260}"/>
    <cellStyle name="輸出 6 8 3" xfId="3562" xr:uid="{347B5108-A236-459F-A4E9-1D2D68F030DD}"/>
    <cellStyle name="輸出 6 9" xfId="1182" xr:uid="{E350018F-675B-4DC4-8D56-FB0A7A649EDF}"/>
    <cellStyle name="輸出 6 9 2" xfId="2172" xr:uid="{0AFB72A6-BC1C-4256-B531-0D0B05FF9D65}"/>
    <cellStyle name="輸出 6 9 3" xfId="3672" xr:uid="{07868845-C269-4378-98CC-D24C9B5B73D8}"/>
    <cellStyle name="輸出 7" xfId="564" xr:uid="{4FF143F7-9F03-4E04-B7D3-ACE3C6E592DC}"/>
    <cellStyle name="輸出 7 10" xfId="1311" xr:uid="{C7CA732B-D8D8-4C97-B890-9DBF1476E9DE}"/>
    <cellStyle name="輸出 7 10 2" xfId="2404" xr:uid="{ACF4CFBC-789C-4C88-B40A-F53DC586A668}"/>
    <cellStyle name="輸出 7 10 3" xfId="3898" xr:uid="{9632E17F-787A-4DA6-ACB5-DEC1A201143E}"/>
    <cellStyle name="輸出 7 11" xfId="2493" xr:uid="{35716D7E-DAF4-4C57-B613-6E55B8F57DFA}"/>
    <cellStyle name="輸出 7 11 2" xfId="3987" xr:uid="{6FDF44E5-B17E-4590-A612-430FDB738C85}"/>
    <cellStyle name="輸出 7 12" xfId="2589" xr:uid="{3ACC0150-4536-433D-BEFE-18C47CBFF539}"/>
    <cellStyle name="輸出 7 12 2" xfId="4083" xr:uid="{0F9DA86C-7409-4406-B895-7B80215EB762}"/>
    <cellStyle name="輸出 7 13" xfId="2759" xr:uid="{19893FFC-694A-4120-8884-D70E0657F565}"/>
    <cellStyle name="輸出 7 13 2" xfId="4234" xr:uid="{8AE16583-86C1-45D5-AD56-6D5E2366A10C}"/>
    <cellStyle name="輸出 7 14" xfId="2852" xr:uid="{C0A400E8-0201-4EDB-BCBA-A0943216DD11}"/>
    <cellStyle name="輸出 7 14 2" xfId="4327" xr:uid="{2AAF761E-4860-4DB6-9F14-650AC2C42998}"/>
    <cellStyle name="輸出 7 15" xfId="1434" xr:uid="{6F98749F-84B8-434B-898E-EF0A7C655AC5}"/>
    <cellStyle name="輸出 7 16" xfId="2952" xr:uid="{6C52A18E-6C01-486C-91E7-217574FD2737}"/>
    <cellStyle name="輸出 7 2" xfId="672" xr:uid="{5044BFCD-C742-4271-A309-761A168F5565}"/>
    <cellStyle name="輸出 7 2 2" xfId="1663" xr:uid="{F46E5A89-3D63-422D-B908-AE431A3DEE56}"/>
    <cellStyle name="輸出 7 2 3" xfId="3169" xr:uid="{704C1BED-D289-418F-8A3B-0CB4752B006B}"/>
    <cellStyle name="輸出 7 3" xfId="760" xr:uid="{07CBFF2C-9C83-4FCB-A5A2-FB2FD9665A56}"/>
    <cellStyle name="輸出 7 3 2" xfId="1763" xr:uid="{DB32D47E-D1BC-48F5-89F7-3EB2EF58946D}"/>
    <cellStyle name="輸出 7 3 3" xfId="3269" xr:uid="{E692F5B1-0D3E-4CB6-ABE6-E41438E2E103}"/>
    <cellStyle name="輸出 7 4" xfId="840" xr:uid="{1802A54D-D8EC-4AD0-8733-1911FABA23FB}"/>
    <cellStyle name="輸出 7 4 2" xfId="1853" xr:uid="{03DD2E31-2654-468B-A8D5-6A4CCAB3A380}"/>
    <cellStyle name="輸出 7 4 3" xfId="3359" xr:uid="{B88DE1C9-FE0A-4052-94AD-965F47CF1FC6}"/>
    <cellStyle name="輸出 7 5" xfId="932" xr:uid="{3B2EF680-BCBA-4A0F-AC9B-E53254B32A78}"/>
    <cellStyle name="輸出 7 5 2" xfId="1941" xr:uid="{7599D20E-1C01-4BEA-AA60-D11E73CEB36F}"/>
    <cellStyle name="輸出 7 5 3" xfId="3447" xr:uid="{0DDA0FBB-E136-4739-97A8-1DF4722D58B5}"/>
    <cellStyle name="輸出 7 6" xfId="1006" xr:uid="{AB339DB0-8628-4DEC-99D7-27EFAE9688C2}"/>
    <cellStyle name="輸出 7 6 2" xfId="2020" xr:uid="{A0D734E0-570D-491E-93B9-BF22F50F5DFC}"/>
    <cellStyle name="輸出 7 6 3" xfId="3526" xr:uid="{3E8AC022-6911-4388-A9CA-1FBF7C18AEBD}"/>
    <cellStyle name="輸出 7 7" xfId="1058" xr:uid="{8FFA6E9B-9F67-4C88-935B-33CAA2DB4358}"/>
    <cellStyle name="輸出 7 7 2" xfId="2097" xr:uid="{79A738EE-0EEC-4D15-8990-75F58B7A10A0}"/>
    <cellStyle name="輸出 7 7 3" xfId="3603" xr:uid="{81524A68-C89A-4663-BA46-064D1EC2D5D2}"/>
    <cellStyle name="輸出 7 8" xfId="1135" xr:uid="{FA6A3AF3-B93D-4DE3-935C-D78374B35650}"/>
    <cellStyle name="輸出 7 8 2" xfId="2219" xr:uid="{AB7935EB-0715-43A5-B215-F82F28D09004}"/>
    <cellStyle name="輸出 7 8 3" xfId="3713" xr:uid="{0B58399D-E136-4B06-8393-77E705844AC0}"/>
    <cellStyle name="輸出 7 9" xfId="1223" xr:uid="{0ECDBD2F-EAC2-4E10-B058-648638B4CFD3}"/>
    <cellStyle name="輸出 7 9 2" xfId="2315" xr:uid="{D1ADAE47-B5F8-4D61-9CD4-8C0780A8DD7F}"/>
    <cellStyle name="輸出 7 9 3" xfId="3809" xr:uid="{B76D9056-8BB3-42CC-83D8-2E6CDB875270}"/>
    <cellStyle name="輸出 8" xfId="563" xr:uid="{C4536497-DF8D-48C5-B999-715EDADED719}"/>
    <cellStyle name="輸出 8 10" xfId="1310" xr:uid="{5156C2A9-5364-4910-A2CF-4B734C5A5BF8}"/>
    <cellStyle name="輸出 8 10 2" xfId="2314" xr:uid="{AE14E8E4-02F9-4C00-A9B2-0340F006AF29}"/>
    <cellStyle name="輸出 8 10 3" xfId="3808" xr:uid="{DEB0BCCB-4712-4D3E-948F-9538B193CA35}"/>
    <cellStyle name="輸出 8 11" xfId="2403" xr:uid="{1EEE63EA-5F31-4680-88FA-B1AB748FFF88}"/>
    <cellStyle name="輸出 8 11 2" xfId="3897" xr:uid="{F65FBE93-ADD9-4106-AFF0-314E7687A067}"/>
    <cellStyle name="輸出 8 12" xfId="2492" xr:uid="{E5894D17-8852-48D8-8329-755700D3DFC6}"/>
    <cellStyle name="輸出 8 12 2" xfId="3986" xr:uid="{5B191A41-A74C-4D15-B229-19E0E3FF688B}"/>
    <cellStyle name="輸出 8 13" xfId="2588" xr:uid="{A1DF8B90-95A4-4338-9516-EADF12C04746}"/>
    <cellStyle name="輸出 8 13 2" xfId="4082" xr:uid="{AA9736A5-A70F-42E9-ADBA-7821B5A2F98C}"/>
    <cellStyle name="輸出 8 14" xfId="2707" xr:uid="{C22AD538-80F9-459D-AB33-936E93277B56}"/>
    <cellStyle name="輸出 8 14 2" xfId="4189" xr:uid="{B3F731EE-B915-4F9D-89F9-779803A8FAD6}"/>
    <cellStyle name="輸出 8 15" xfId="2758" xr:uid="{3979B599-B0BA-4DAD-96AD-1D01199389BF}"/>
    <cellStyle name="輸出 8 15 2" xfId="4233" xr:uid="{7FD03B27-42DE-497B-BDBD-3EB5AE0CE58E}"/>
    <cellStyle name="輸出 8 16" xfId="2851" xr:uid="{C8154FD0-E8AD-46B0-B380-646067C0DCE9}"/>
    <cellStyle name="輸出 8 16 2" xfId="4326" xr:uid="{37061519-743A-4AC2-A24A-2C4A283F29C1}"/>
    <cellStyle name="輸出 8 17" xfId="1433" xr:uid="{B7A55A92-6EC0-42E0-A761-EF4C9B98A64B}"/>
    <cellStyle name="輸出 8 18" xfId="2951" xr:uid="{D0807485-920C-403F-BFCF-7CF231DFAEA5}"/>
    <cellStyle name="輸出 8 2" xfId="671" xr:uid="{970E3843-5F1E-4026-9B72-C69498C8FDDF}"/>
    <cellStyle name="輸出 8 2 2" xfId="1572" xr:uid="{82E17D95-557B-4815-A529-3DE0E6038DD3}"/>
    <cellStyle name="輸出 8 2 3" xfId="3078" xr:uid="{2419B9EA-FF25-4781-A0CB-6F35787D3D5E}"/>
    <cellStyle name="輸出 8 3" xfId="759" xr:uid="{255FA15B-1CC6-4D0F-8F94-6C1BD1BE8B9D}"/>
    <cellStyle name="輸出 8 3 2" xfId="1662" xr:uid="{5D430A79-8022-4425-A719-4EC6818E2AAA}"/>
    <cellStyle name="輸出 8 3 3" xfId="3168" xr:uid="{1FBF9883-AF78-4237-99D8-A9ADEA8AA992}"/>
    <cellStyle name="輸出 8 4" xfId="839" xr:uid="{A188CF57-915F-41DC-B3F8-91BA26AC50DD}"/>
    <cellStyle name="輸出 8 4 2" xfId="1762" xr:uid="{39C91A1C-A281-4A84-BE3C-24A293E56A44}"/>
    <cellStyle name="輸出 8 4 3" xfId="3268" xr:uid="{07CEC16D-C4CA-4846-9268-949C61CB066C}"/>
    <cellStyle name="輸出 8 5" xfId="931" xr:uid="{C3A7D433-5ECD-40E0-A3C9-612931BD778B}"/>
    <cellStyle name="輸出 8 5 2" xfId="1852" xr:uid="{74305A06-2B80-48E5-81E4-B22811A64249}"/>
    <cellStyle name="輸出 8 5 3" xfId="3358" xr:uid="{65617A5C-390B-44A5-9B38-C6695CAD9471}"/>
    <cellStyle name="輸出 8 6" xfId="1005" xr:uid="{D47D6F57-DFC7-4A99-8107-B73419BED541}"/>
    <cellStyle name="輸出 8 6 2" xfId="1940" xr:uid="{771AC2CD-3AB4-4FDE-9538-1C86EEF508C8}"/>
    <cellStyle name="輸出 8 6 3" xfId="3446" xr:uid="{DF9E583F-A536-4612-85D9-78CE4D328906}"/>
    <cellStyle name="輸出 8 7" xfId="1057" xr:uid="{2FC34974-8361-4E34-8FBA-8D149CE517A2}"/>
    <cellStyle name="輸出 8 7 2" xfId="2019" xr:uid="{F7469A92-3803-4823-BE2B-1B76056349D3}"/>
    <cellStyle name="輸出 8 7 3" xfId="3525" xr:uid="{DA791E6F-6A42-48E8-8CE6-C54C8DF3A055}"/>
    <cellStyle name="輸出 8 8" xfId="1134" xr:uid="{E720F15F-DA3D-46B8-BDEF-124EB4A15548}"/>
    <cellStyle name="輸出 8 8 2" xfId="2096" xr:uid="{2C2DEEB1-999C-474D-BB44-6EB015133DD4}"/>
    <cellStyle name="輸出 8 8 3" xfId="3602" xr:uid="{CACD2309-A7CE-4A4F-A88D-72DC38272AE2}"/>
    <cellStyle name="輸出 8 9" xfId="1222" xr:uid="{9E105022-33FD-4A52-947C-7CF538FF76FF}"/>
    <cellStyle name="輸出 8 9 2" xfId="2218" xr:uid="{AFBF0E05-20DB-4DF3-8D88-B35DA9D75D53}"/>
    <cellStyle name="輸出 8 9 3" xfId="3712" xr:uid="{71B0484E-DEB1-4B7B-BE0B-30BFACE2E569}"/>
    <cellStyle name="輸出 9" xfId="509" xr:uid="{833DD33A-27E7-453C-B9AD-C46A57136DF6}"/>
    <cellStyle name="輸出 9 10" xfId="1262" xr:uid="{F5AB592F-BB0E-408B-9D07-6178D465E7BC}"/>
    <cellStyle name="輸出 9 10 2" xfId="2266" xr:uid="{FF5F1FB9-139E-460A-94CB-DD649747192A}"/>
    <cellStyle name="輸出 9 10 3" xfId="3760" xr:uid="{C874DECD-E55D-4AE0-9EA9-7F490010D4E4}"/>
    <cellStyle name="輸出 9 11" xfId="2355" xr:uid="{00BD0C75-2B71-46C5-AD22-AC8D89B7FED2}"/>
    <cellStyle name="輸出 9 11 2" xfId="3849" xr:uid="{C85870EB-5022-4DD2-A8C3-C6896378A8EF}"/>
    <cellStyle name="輸出 9 12" xfId="2444" xr:uid="{913245E4-D8B2-4CE6-B2A3-5BD97ED51B8E}"/>
    <cellStyle name="輸出 9 12 2" xfId="3938" xr:uid="{9E542BE2-6D64-4E8F-BB0D-AEED0BBF27D5}"/>
    <cellStyle name="輸出 9 13" xfId="2540" xr:uid="{AEBC8BDE-59B7-444F-A523-A4A16D358365}"/>
    <cellStyle name="輸出 9 13 2" xfId="4034" xr:uid="{F9DAAC2D-5CC1-4159-B881-2DE448939DBC}"/>
    <cellStyle name="輸出 9 14" xfId="2683" xr:uid="{7FDB15C9-F2BC-4848-AE2A-61CE5EE0F8F7}"/>
    <cellStyle name="輸出 9 14 2" xfId="4171" xr:uid="{EFE98687-41DF-4E6D-AA2D-EA89037664DE}"/>
    <cellStyle name="輸出 9 15" xfId="2612" xr:uid="{DF97977A-034B-41F6-B64E-36BE3F114CAC}"/>
    <cellStyle name="輸出 9 15 2" xfId="4106" xr:uid="{CA64A28A-1257-4299-9179-553DFF08C523}"/>
    <cellStyle name="輸出 9 16" xfId="2803" xr:uid="{AE681348-A189-478E-A188-A5897ADF2D51}"/>
    <cellStyle name="輸出 9 16 2" xfId="4278" xr:uid="{DE18756A-67A1-486A-948B-56A132E792FC}"/>
    <cellStyle name="輸出 9 17" xfId="1379" xr:uid="{6DBEB098-6174-4A53-9232-D916065CBEFE}"/>
    <cellStyle name="輸出 9 18" xfId="2903" xr:uid="{7226EBB1-0FB1-40E5-B1A5-F25FBBE3DDEB}"/>
    <cellStyle name="輸出 9 2" xfId="621" xr:uid="{4E443AEF-FF7F-470F-A81F-F9DE563399E3}"/>
    <cellStyle name="輸出 9 2 2" xfId="1522" xr:uid="{D4B4DC49-526E-447E-9FB4-C24AC115FB49}"/>
    <cellStyle name="輸出 9 2 3" xfId="3034" xr:uid="{D5C05F95-9810-4F45-BDBB-9028EC08ACF1}"/>
    <cellStyle name="輸出 9 3" xfId="712" xr:uid="{6D68EBA0-1202-4DFD-ACB9-DCD909BC0346}"/>
    <cellStyle name="輸出 9 3 2" xfId="1612" xr:uid="{B16B15F3-EF2C-4B58-9AE4-44731BABD69D}"/>
    <cellStyle name="輸出 9 3 3" xfId="3118" xr:uid="{A50A60BD-CACB-4806-B169-7A115C9417D8}"/>
    <cellStyle name="輸出 9 4" xfId="790" xr:uid="{60EDB4DC-BEE1-4450-AC5F-EB4A3FDC03D7}"/>
    <cellStyle name="輸出 9 4 2" xfId="1712" xr:uid="{76315025-906C-48DD-9BCC-050E99F89C69}"/>
    <cellStyle name="輸出 9 4 3" xfId="3218" xr:uid="{E42BE7EF-D558-468F-B111-2444A2552142}"/>
    <cellStyle name="輸出 9 5" xfId="879" xr:uid="{8421E62B-2F40-4C3A-A1D9-74EE4C7F6051}"/>
    <cellStyle name="輸出 9 5 2" xfId="1802" xr:uid="{C2799D0D-0AA9-4FF3-95B0-9B4494A63DBF}"/>
    <cellStyle name="輸出 9 5 3" xfId="3308" xr:uid="{E4ADEBC5-3439-4579-85B8-791FB9E8DC86}"/>
    <cellStyle name="輸出 9 6" xfId="967" xr:uid="{B77419DF-E3EB-4254-BCD1-BD6094AB1013}"/>
    <cellStyle name="輸出 9 6 2" xfId="1892" xr:uid="{B4537BAB-5087-43B4-A83B-5DC47E240409}"/>
    <cellStyle name="輸出 9 6 3" xfId="3398" xr:uid="{0C2472F0-DD1F-4842-9FB3-AA30F5668675}"/>
    <cellStyle name="輸出 9 7" xfId="823" xr:uid="{6E144E87-45EE-4BFF-A276-D5A63A8210F5}"/>
    <cellStyle name="輸出 9 7 2" xfId="1978" xr:uid="{63B8E8C7-5493-4F9A-96F6-E41077699C6A}"/>
    <cellStyle name="輸出 9 7 3" xfId="3484" xr:uid="{990A2F12-E2DB-4BE8-91D0-F24A66576BC1}"/>
    <cellStyle name="輸出 9 8" xfId="1086" xr:uid="{CB0F31B6-D24B-4522-8375-8C5251D25845}"/>
    <cellStyle name="輸出 9 8 2" xfId="2048" xr:uid="{7FE64674-D46A-4708-86B3-8C177494DE49}"/>
    <cellStyle name="輸出 9 8 3" xfId="3554" xr:uid="{D48A087C-7C13-46AD-B524-901DD3302235}"/>
    <cellStyle name="輸出 9 9" xfId="1174" xr:uid="{227FF1BC-7564-4680-A086-E5F2D48F50FF}"/>
    <cellStyle name="輸出 9 9 2" xfId="2164" xr:uid="{D62A431D-EDEC-44D9-A7C4-B9DB7880B012}"/>
    <cellStyle name="輸出 9 9 3" xfId="3664" xr:uid="{DA2F7F74-470C-4A0D-B288-525539E00E87}"/>
    <cellStyle name="隨後的超連結_2001NIP報表-bak" xfId="331" xr:uid="{93AD7378-9FA4-4C33-8FF1-0948DF0F8CF5}"/>
    <cellStyle name="檢查儲存格" xfId="289" builtinId="23" customBuiltin="1"/>
    <cellStyle name="檢查儲存格 2" xfId="290" xr:uid="{00000000-0005-0000-0000-000022010000}"/>
    <cellStyle name="壞" xfId="291" builtinId="27" customBuiltin="1"/>
    <cellStyle name="壞 2" xfId="292" xr:uid="{00000000-0005-0000-0000-000024010000}"/>
    <cellStyle name="警告文字" xfId="293" builtinId="11" customBuiltin="1"/>
    <cellStyle name="警告文字 2" xfId="294" xr:uid="{00000000-0005-0000-0000-000026010000}"/>
    <cellStyle name="巍葆 [0]_laroux" xfId="295" xr:uid="{00000000-0005-0000-0000-000027010000}"/>
    <cellStyle name="巍葆_laroux" xfId="296" xr:uid="{00000000-0005-0000-0000-000028010000}"/>
    <cellStyle name="鱔 [0]_laroux" xfId="297" xr:uid="{00000000-0005-0000-0000-000029010000}"/>
    <cellStyle name="鱔_laroux" xfId="298" xr:uid="{00000000-0005-0000-0000-00002A01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theme" Target="theme/theme1.xml"/><Relationship Id="rId50"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externalLink" Target="externalLinks/externalLink1.xml"/><Relationship Id="rId48" Type="http://schemas.openxmlformats.org/officeDocument/2006/relationships/styles" Target="style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externalLink" Target="externalLinks/externalLink4.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2.xml"/></Relationships>
</file>

<file path=xl/charts/_rels/chart3.xml.rels><?xml version="1.0" encoding="UTF-8" standalone="yes"?>
<Relationships xmlns="http://schemas.openxmlformats.org/package/2006/relationships"><Relationship Id="rId1" Type="http://schemas.openxmlformats.org/officeDocument/2006/relationships/chartUserShapes" Target="../drawings/drawing3.xml"/></Relationships>
</file>

<file path=xl/charts/_rels/chart5.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7.xml.rels><?xml version="1.0" encoding="UTF-8" standalone="yes"?>
<Relationships xmlns="http://schemas.openxmlformats.org/package/2006/relationships"><Relationship Id="rId1" Type="http://schemas.openxmlformats.org/officeDocument/2006/relationships/image" Target="../media/image1.png"/></Relationships>
</file>

<file path=xl/charts/_rels/chart8.xml.rels><?xml version="1.0" encoding="UTF-8" standalone="yes"?>
<Relationships xmlns="http://schemas.openxmlformats.org/package/2006/relationships"><Relationship Id="rId1" Type="http://schemas.openxmlformats.org/officeDocument/2006/relationships/image" Target="../media/image2.png"/></Relationships>
</file>

<file path=xl/charts/_rels/chart9.xml.rels><?xml version="1.0" encoding="UTF-8" standalone="yes"?>
<Relationships xmlns="http://schemas.openxmlformats.org/package/2006/relationships"><Relationship Id="rId1" Type="http://schemas.openxmlformats.org/officeDocument/2006/relationships/chartUserShapes" Target="../drawings/drawing7.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2"/>
      <c:rotY val="20"/>
      <c:rAngAx val="0"/>
      <c:perspective val="0"/>
    </c:view3D>
    <c:floor>
      <c:thickness val="0"/>
    </c:floor>
    <c:sideWall>
      <c:thickness val="0"/>
    </c:sideWall>
    <c:backWall>
      <c:thickness val="0"/>
    </c:backWall>
    <c:plotArea>
      <c:layout/>
      <c:pie3DChart>
        <c:varyColors val="0"/>
        <c:dLbls>
          <c:showLegendKey val="0"/>
          <c:showVal val="0"/>
          <c:showCatName val="0"/>
          <c:showSerName val="0"/>
          <c:showPercent val="0"/>
          <c:showBubbleSize val="0"/>
          <c:showLeaderLines val="0"/>
        </c:dLbls>
      </c:pie3DChart>
      <c:spPr>
        <a:noFill/>
        <a:ln w="25400">
          <a:noFill/>
        </a:ln>
      </c:spPr>
    </c:plotArea>
    <c:plotVisOnly val="1"/>
    <c:dispBlanksAs val="zero"/>
    <c:showDLblsOverMax val="0"/>
  </c:chart>
  <c:spPr>
    <a:noFill/>
    <a:ln w="6350">
      <a:noFill/>
    </a:ln>
  </c:spPr>
  <c:txPr>
    <a:bodyPr/>
    <a:lstStyle/>
    <a:p>
      <a:pPr>
        <a:defRPr sz="425" b="0" i="0" u="none" strike="noStrike" baseline="0">
          <a:solidFill>
            <a:srgbClr val="000000"/>
          </a:solidFill>
          <a:latin typeface="新細明體"/>
          <a:ea typeface="新細明體"/>
          <a:cs typeface="新細明體"/>
        </a:defRPr>
      </a:pPr>
      <a:endParaRPr lang="zh-TW"/>
    </a:p>
  </c:txPr>
  <c:printSettings>
    <c:headerFooter alignWithMargins="0"/>
    <c:pageMargins b="1" l="0.75000000000000022" r="0.75000000000000022" t="1" header="0.5" footer="0.5"/>
    <c:pageSetup paperSize="9" orientation="landscape"/>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5"/>
      <c:rotY val="0"/>
      <c:rAngAx val="0"/>
      <c:perspective val="0"/>
    </c:view3D>
    <c:floor>
      <c:thickness val="0"/>
    </c:floor>
    <c:sideWall>
      <c:thickness val="0"/>
    </c:sideWall>
    <c:backWall>
      <c:thickness val="0"/>
    </c:backWall>
    <c:plotArea>
      <c:layout>
        <c:manualLayout>
          <c:layoutTarget val="inner"/>
          <c:xMode val="edge"/>
          <c:yMode val="edge"/>
          <c:x val="0.10597022648249953"/>
          <c:y val="0.20073028471837354"/>
          <c:w val="0.78358266061003112"/>
          <c:h val="0.75912544038948571"/>
        </c:manualLayout>
      </c:layout>
      <c:pie3DChart>
        <c:varyColors val="1"/>
        <c:ser>
          <c:idx val="0"/>
          <c:order val="0"/>
          <c:spPr>
            <a:solidFill>
              <a:schemeClr val="accent4">
                <a:lumMod val="60000"/>
                <a:lumOff val="40000"/>
              </a:schemeClr>
            </a:solidFill>
            <a:ln w="12700" cap="flat" cmpd="sng" algn="ctr">
              <a:noFill/>
              <a:prstDash val="solid"/>
              <a:miter lim="800000"/>
            </a:ln>
            <a:effectLst/>
          </c:spPr>
          <c:dPt>
            <c:idx val="0"/>
            <c:bubble3D val="0"/>
            <c:spPr>
              <a:solidFill>
                <a:schemeClr val="accent4">
                  <a:lumMod val="40000"/>
                  <a:lumOff val="60000"/>
                </a:schemeClr>
              </a:solidFill>
              <a:ln>
                <a:noFill/>
              </a:ln>
              <a:effectLst/>
              <a:scene3d>
                <a:camera prst="orthographicFront"/>
                <a:lightRig rig="threePt" dir="t"/>
              </a:scene3d>
              <a:sp3d>
                <a:contourClr>
                  <a:srgbClr val="000000"/>
                </a:contourClr>
              </a:sp3d>
            </c:spPr>
            <c:extLst>
              <c:ext xmlns:c16="http://schemas.microsoft.com/office/drawing/2014/chart" uri="{C3380CC4-5D6E-409C-BE32-E72D297353CC}">
                <c16:uniqueId val="{00000000-69BB-44F3-808E-D43C905FF230}"/>
              </c:ext>
            </c:extLst>
          </c:dPt>
          <c:dPt>
            <c:idx val="1"/>
            <c:bubble3D val="0"/>
            <c:spPr>
              <a:solidFill>
                <a:srgbClr val="0070C0"/>
              </a:solidFill>
              <a:ln w="12700" cap="flat" cmpd="sng" algn="ctr">
                <a:noFill/>
                <a:prstDash val="solid"/>
                <a:miter lim="800000"/>
              </a:ln>
              <a:effectLst/>
            </c:spPr>
            <c:extLst>
              <c:ext xmlns:c16="http://schemas.microsoft.com/office/drawing/2014/chart" uri="{C3380CC4-5D6E-409C-BE32-E72D297353CC}">
                <c16:uniqueId val="{00000001-69BB-44F3-808E-D43C905FF230}"/>
              </c:ext>
            </c:extLst>
          </c:dPt>
          <c:dPt>
            <c:idx val="2"/>
            <c:bubble3D val="0"/>
            <c:spPr>
              <a:solidFill>
                <a:srgbClr val="7030A0"/>
              </a:solidFill>
              <a:ln w="12700" cap="flat" cmpd="sng" algn="ctr">
                <a:noFill/>
                <a:prstDash val="solid"/>
                <a:miter lim="800000"/>
              </a:ln>
              <a:effectLst/>
            </c:spPr>
            <c:extLst>
              <c:ext xmlns:c16="http://schemas.microsoft.com/office/drawing/2014/chart" uri="{C3380CC4-5D6E-409C-BE32-E72D297353CC}">
                <c16:uniqueId val="{00000002-69BB-44F3-808E-D43C905FF230}"/>
              </c:ext>
            </c:extLst>
          </c:dPt>
          <c:dLbls>
            <c:dLbl>
              <c:idx val="0"/>
              <c:delete val="1"/>
              <c:extLst>
                <c:ext xmlns:c15="http://schemas.microsoft.com/office/drawing/2012/chart" uri="{CE6537A1-D6FC-4f65-9D91-7224C49458BB}"/>
                <c:ext xmlns:c16="http://schemas.microsoft.com/office/drawing/2014/chart" uri="{C3380CC4-5D6E-409C-BE32-E72D297353CC}">
                  <c16:uniqueId val="{00000000-69BB-44F3-808E-D43C905FF230}"/>
                </c:ext>
              </c:extLst>
            </c:dLbl>
            <c:dLbl>
              <c:idx val="1"/>
              <c:delete val="1"/>
              <c:extLst>
                <c:ext xmlns:c15="http://schemas.microsoft.com/office/drawing/2012/chart" uri="{CE6537A1-D6FC-4f65-9D91-7224C49458BB}"/>
                <c:ext xmlns:c16="http://schemas.microsoft.com/office/drawing/2014/chart" uri="{C3380CC4-5D6E-409C-BE32-E72D297353CC}">
                  <c16:uniqueId val="{00000001-69BB-44F3-808E-D43C905FF230}"/>
                </c:ext>
              </c:extLst>
            </c:dLbl>
            <c:dLbl>
              <c:idx val="2"/>
              <c:delete val="1"/>
              <c:extLst>
                <c:ext xmlns:c15="http://schemas.microsoft.com/office/drawing/2012/chart" uri="{CE6537A1-D6FC-4f65-9D91-7224C49458BB}"/>
                <c:ext xmlns:c16="http://schemas.microsoft.com/office/drawing/2014/chart" uri="{C3380CC4-5D6E-409C-BE32-E72D297353CC}">
                  <c16:uniqueId val="{00000002-69BB-44F3-808E-D43C905FF230}"/>
                </c:ext>
              </c:extLst>
            </c:dLbl>
            <c:dLbl>
              <c:idx val="3"/>
              <c:tx>
                <c:rich>
                  <a:bodyPr/>
                  <a:lstStyle/>
                  <a:p>
                    <a:pPr>
                      <a:defRPr sz="1200" b="0" i="0" u="none" strike="noStrike" baseline="0">
                        <a:solidFill>
                          <a:srgbClr val="000000"/>
                        </a:solidFill>
                        <a:latin typeface="Times New Roman" panose="02020603050405020304" pitchFamily="18" charset="0"/>
                        <a:ea typeface="新細明體"/>
                        <a:cs typeface="新細明體"/>
                      </a:defRPr>
                    </a:pPr>
                    <a:r>
                      <a:rPr lang="zh-TW" altLang="en-US" sz="1200" b="0" i="0" u="none" strike="noStrike" baseline="0">
                        <a:solidFill>
                          <a:srgbClr val="000000"/>
                        </a:solidFill>
                        <a:latin typeface="Times New Roman" panose="02020603050405020304" pitchFamily="18" charset="0"/>
                        <a:ea typeface="標楷體"/>
                      </a:rPr>
                      <a:t>交通及運輸設備</a:t>
                    </a:r>
                  </a:p>
                  <a:p>
                    <a:pPr>
                      <a:defRPr sz="1200" b="0" i="0" u="none" strike="noStrike" baseline="0">
                        <a:solidFill>
                          <a:srgbClr val="000000"/>
                        </a:solidFill>
                        <a:latin typeface="Times New Roman" panose="02020603050405020304" pitchFamily="18" charset="0"/>
                        <a:ea typeface="新細明體"/>
                        <a:cs typeface="新細明體"/>
                      </a:defRPr>
                    </a:pPr>
                    <a:r>
                      <a:rPr lang="zh-TW" altLang="en-US" sz="1200" b="0" i="0" u="none" strike="noStrike" baseline="0">
                        <a:solidFill>
                          <a:srgbClr val="000000"/>
                        </a:solidFill>
                        <a:latin typeface="Times New Roman" panose="02020603050405020304" pitchFamily="18" charset="0"/>
                        <a:cs typeface="Times New Roman"/>
                      </a:rPr>
                      <a:t>7.00%</a:t>
                    </a:r>
                  </a:p>
                </c:rich>
              </c:tx>
              <c:spPr>
                <a:noFill/>
                <a:ln w="25400">
                  <a:noFill/>
                </a:ln>
              </c:spPr>
              <c:dLblPos val="bestFit"/>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3-69BB-44F3-808E-D43C905FF230}"/>
                </c:ext>
              </c:extLst>
            </c:dLbl>
            <c:dLbl>
              <c:idx val="4"/>
              <c:delete val="1"/>
              <c:extLst>
                <c:ext xmlns:c15="http://schemas.microsoft.com/office/drawing/2012/chart" uri="{CE6537A1-D6FC-4f65-9D91-7224C49458BB}"/>
                <c:ext xmlns:c16="http://schemas.microsoft.com/office/drawing/2014/chart" uri="{C3380CC4-5D6E-409C-BE32-E72D297353CC}">
                  <c16:uniqueId val="{00000004-69BB-44F3-808E-D43C905FF230}"/>
                </c:ext>
              </c:extLst>
            </c:dLbl>
            <c:numFmt formatCode="0%" sourceLinked="0"/>
            <c:spPr>
              <a:noFill/>
              <a:ln w="25400">
                <a:noFill/>
              </a:ln>
            </c:spPr>
            <c:txPr>
              <a:bodyPr wrap="square" lIns="38100" tIns="19050" rIns="38100" bIns="19050" anchor="ctr">
                <a:spAutoFit/>
              </a:bodyPr>
              <a:lstStyle/>
              <a:p>
                <a:pPr>
                  <a:defRPr sz="1200" b="0" i="0" u="none" strike="noStrike" baseline="0">
                    <a:solidFill>
                      <a:srgbClr val="000000"/>
                    </a:solidFill>
                    <a:latin typeface="Times New Roman" panose="02020603050405020304" pitchFamily="18" charset="0"/>
                    <a:ea typeface="標楷體"/>
                    <a:cs typeface="標楷體"/>
                  </a:defRPr>
                </a:pPr>
                <a:endParaRPr lang="zh-TW"/>
              </a:p>
            </c:txPr>
            <c:showLegendKey val="0"/>
            <c:showVal val="0"/>
            <c:showCatName val="1"/>
            <c:showSerName val="0"/>
            <c:showPercent val="1"/>
            <c:showBubbleSize val="0"/>
            <c:showLeaderLines val="0"/>
            <c:extLst>
              <c:ext xmlns:c15="http://schemas.microsoft.com/office/drawing/2012/chart" uri="{CE6537A1-D6FC-4f65-9D91-7224C49458BB}"/>
            </c:extLst>
          </c:dLbls>
          <c:cat>
            <c:strRef>
              <c:f>圖1!$B$22:$B$24</c:f>
              <c:strCache>
                <c:ptCount val="3"/>
                <c:pt idx="0">
                  <c:v>    機械及設備</c:v>
                </c:pt>
                <c:pt idx="1">
                  <c:v>    交通及運輸設備</c:v>
                </c:pt>
                <c:pt idx="2">
                  <c:v>    什項設備</c:v>
                </c:pt>
              </c:strCache>
            </c:strRef>
          </c:cat>
          <c:val>
            <c:numRef>
              <c:f>圖1!$C$22:$C$24</c:f>
              <c:numCache>
                <c:formatCode>#,##0_ </c:formatCode>
                <c:ptCount val="3"/>
                <c:pt idx="0">
                  <c:v>92052</c:v>
                </c:pt>
                <c:pt idx="1">
                  <c:v>3200</c:v>
                </c:pt>
                <c:pt idx="2">
                  <c:v>15</c:v>
                </c:pt>
              </c:numCache>
            </c:numRef>
          </c:val>
          <c:extLst>
            <c:ext xmlns:c16="http://schemas.microsoft.com/office/drawing/2014/chart" uri="{C3380CC4-5D6E-409C-BE32-E72D297353CC}">
              <c16:uniqueId val="{00000005-69BB-44F3-808E-D43C905FF230}"/>
            </c:ext>
          </c:extLst>
        </c:ser>
        <c:ser>
          <c:idx val="1"/>
          <c:order val="1"/>
          <c:dPt>
            <c:idx val="0"/>
            <c:bubble3D val="0"/>
            <c:extLst>
              <c:ext xmlns:c16="http://schemas.microsoft.com/office/drawing/2014/chart" uri="{C3380CC4-5D6E-409C-BE32-E72D297353CC}">
                <c16:uniqueId val="{00000006-69BB-44F3-808E-D43C905FF230}"/>
              </c:ext>
            </c:extLst>
          </c:dPt>
          <c:dPt>
            <c:idx val="1"/>
            <c:bubble3D val="0"/>
            <c:extLst>
              <c:ext xmlns:c16="http://schemas.microsoft.com/office/drawing/2014/chart" uri="{C3380CC4-5D6E-409C-BE32-E72D297353CC}">
                <c16:uniqueId val="{00000007-69BB-44F3-808E-D43C905FF230}"/>
              </c:ext>
            </c:extLst>
          </c:dPt>
          <c:dPt>
            <c:idx val="2"/>
            <c:bubble3D val="0"/>
            <c:extLst>
              <c:ext xmlns:c16="http://schemas.microsoft.com/office/drawing/2014/chart" uri="{C3380CC4-5D6E-409C-BE32-E72D297353CC}">
                <c16:uniqueId val="{00000008-69BB-44F3-808E-D43C905FF230}"/>
              </c:ext>
            </c:extLst>
          </c:dPt>
          <c:cat>
            <c:strRef>
              <c:f>圖1!$B$22:$B$24</c:f>
              <c:strCache>
                <c:ptCount val="3"/>
                <c:pt idx="0">
                  <c:v>    機械及設備</c:v>
                </c:pt>
                <c:pt idx="1">
                  <c:v>    交通及運輸設備</c:v>
                </c:pt>
                <c:pt idx="2">
                  <c:v>    什項設備</c:v>
                </c:pt>
              </c:strCache>
            </c:strRef>
          </c:cat>
          <c:val>
            <c:numRef>
              <c:f>圖1!$C$24</c:f>
              <c:numCache>
                <c:formatCode>#,##0_ </c:formatCode>
                <c:ptCount val="1"/>
                <c:pt idx="0">
                  <c:v>15</c:v>
                </c:pt>
              </c:numCache>
            </c:numRef>
          </c:val>
          <c:extLst>
            <c:ext xmlns:c16="http://schemas.microsoft.com/office/drawing/2014/chart" uri="{C3380CC4-5D6E-409C-BE32-E72D297353CC}">
              <c16:uniqueId val="{00000009-69BB-44F3-808E-D43C905FF230}"/>
            </c:ext>
          </c:extLst>
        </c:ser>
        <c:ser>
          <c:idx val="2"/>
          <c:order val="2"/>
          <c:dPt>
            <c:idx val="0"/>
            <c:bubble3D val="0"/>
            <c:extLst>
              <c:ext xmlns:c16="http://schemas.microsoft.com/office/drawing/2014/chart" uri="{C3380CC4-5D6E-409C-BE32-E72D297353CC}">
                <c16:uniqueId val="{0000000A-69BB-44F3-808E-D43C905FF230}"/>
              </c:ext>
            </c:extLst>
          </c:dPt>
          <c:dPt>
            <c:idx val="1"/>
            <c:bubble3D val="0"/>
            <c:extLst>
              <c:ext xmlns:c16="http://schemas.microsoft.com/office/drawing/2014/chart" uri="{C3380CC4-5D6E-409C-BE32-E72D297353CC}">
                <c16:uniqueId val="{0000000B-69BB-44F3-808E-D43C905FF230}"/>
              </c:ext>
            </c:extLst>
          </c:dPt>
          <c:dPt>
            <c:idx val="2"/>
            <c:bubble3D val="0"/>
            <c:extLst>
              <c:ext xmlns:c16="http://schemas.microsoft.com/office/drawing/2014/chart" uri="{C3380CC4-5D6E-409C-BE32-E72D297353CC}">
                <c16:uniqueId val="{0000000C-69BB-44F3-808E-D43C905FF230}"/>
              </c:ext>
            </c:extLst>
          </c:dPt>
          <c:cat>
            <c:strRef>
              <c:f>圖1!$B$22:$B$24</c:f>
              <c:strCache>
                <c:ptCount val="3"/>
                <c:pt idx="0">
                  <c:v>    機械及設備</c:v>
                </c:pt>
                <c:pt idx="1">
                  <c:v>    交通及運輸設備</c:v>
                </c:pt>
                <c:pt idx="2">
                  <c:v>    什項設備</c:v>
                </c:pt>
              </c:strCache>
            </c:strRef>
          </c:cat>
          <c:val>
            <c:numLit>
              <c:formatCode>General</c:formatCode>
              <c:ptCount val="1"/>
              <c:pt idx="0">
                <c:v>0</c:v>
              </c:pt>
            </c:numLit>
          </c:val>
          <c:extLst>
            <c:ext xmlns:c16="http://schemas.microsoft.com/office/drawing/2014/chart" uri="{C3380CC4-5D6E-409C-BE32-E72D297353CC}">
              <c16:uniqueId val="{0000000D-69BB-44F3-808E-D43C905FF230}"/>
            </c:ext>
          </c:extLst>
        </c:ser>
        <c:dLbls>
          <c:showLegendKey val="0"/>
          <c:showVal val="0"/>
          <c:showCatName val="0"/>
          <c:showSerName val="0"/>
          <c:showPercent val="0"/>
          <c:showBubbleSize val="0"/>
          <c:showLeaderLines val="0"/>
        </c:dLbls>
      </c:pie3DChart>
      <c:spPr>
        <a:noFill/>
        <a:ln w="25400">
          <a:noFill/>
        </a:ln>
      </c:spPr>
    </c:plotArea>
    <c:plotVisOnly val="1"/>
    <c:dispBlanksAs val="zero"/>
    <c:showDLblsOverMax val="0"/>
  </c:chart>
  <c:spPr>
    <a:noFill/>
    <a:ln w="6350">
      <a:noFill/>
    </a:ln>
  </c:spPr>
  <c:txPr>
    <a:bodyPr/>
    <a:lstStyle/>
    <a:p>
      <a:pPr>
        <a:defRPr sz="1450" b="0" i="0" u="none" strike="noStrike" baseline="0">
          <a:solidFill>
            <a:srgbClr val="000000"/>
          </a:solidFill>
          <a:latin typeface="新細明體"/>
          <a:ea typeface="新細明體"/>
          <a:cs typeface="新細明體"/>
        </a:defRPr>
      </a:pPr>
      <a:endParaRPr lang="zh-TW"/>
    </a:p>
  </c:txPr>
  <c:printSettings>
    <c:headerFooter alignWithMargins="0">
      <c:oddFooter>&amp;C5</c:oddFooter>
    </c:headerFooter>
    <c:pageMargins b="0.98425196850393681" l="0.74803149606299235" r="0.74803149606299235" t="0.98425196850393681" header="0.51181102362204722" footer="0.51181102362204722"/>
    <c:pageSetup paperSize="9" orientation="landscape"/>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5"/>
      <c:rotY val="0"/>
      <c:rAngAx val="0"/>
      <c:perspective val="0"/>
    </c:view3D>
    <c:floor>
      <c:thickness val="0"/>
    </c:floor>
    <c:sideWall>
      <c:thickness val="0"/>
    </c:sideWall>
    <c:backWall>
      <c:thickness val="0"/>
    </c:backWall>
    <c:plotArea>
      <c:layout>
        <c:manualLayout>
          <c:layoutTarget val="inner"/>
          <c:xMode val="edge"/>
          <c:yMode val="edge"/>
          <c:x val="7.2230476105440672E-2"/>
          <c:y val="0.15921372991538535"/>
          <c:w val="0.88346745460969855"/>
          <c:h val="0.6223139469988046"/>
        </c:manualLayout>
      </c:layout>
      <c:pie3DChart>
        <c:varyColors val="0"/>
        <c:ser>
          <c:idx val="0"/>
          <c:order val="0"/>
          <c:spPr>
            <a:solidFill>
              <a:schemeClr val="accent4">
                <a:lumMod val="40000"/>
                <a:lumOff val="60000"/>
              </a:schemeClr>
            </a:solidFill>
          </c:spPr>
          <c:dPt>
            <c:idx val="0"/>
            <c:bubble3D val="0"/>
            <c:spPr>
              <a:solidFill>
                <a:schemeClr val="accent4">
                  <a:lumMod val="40000"/>
                  <a:lumOff val="60000"/>
                </a:schemeClr>
              </a:solidFill>
              <a:ln>
                <a:noFill/>
              </a:ln>
            </c:spPr>
            <c:extLst>
              <c:ext xmlns:c16="http://schemas.microsoft.com/office/drawing/2014/chart" uri="{C3380CC4-5D6E-409C-BE32-E72D297353CC}">
                <c16:uniqueId val="{00000000-6CD1-47C6-81BE-F45952057822}"/>
              </c:ext>
            </c:extLst>
          </c:dPt>
          <c:dLbls>
            <c:dLbl>
              <c:idx val="0"/>
              <c:delete val="1"/>
              <c:extLst>
                <c:ext xmlns:c15="http://schemas.microsoft.com/office/drawing/2012/chart" uri="{CE6537A1-D6FC-4f65-9D91-7224C49458BB}"/>
                <c:ext xmlns:c16="http://schemas.microsoft.com/office/drawing/2014/chart" uri="{C3380CC4-5D6E-409C-BE32-E72D297353CC}">
                  <c16:uniqueId val="{00000000-6CD1-47C6-81BE-F45952057822}"/>
                </c:ext>
              </c:extLst>
            </c:dLbl>
            <c:dLbl>
              <c:idx val="1"/>
              <c:delete val="1"/>
              <c:extLst>
                <c:ext xmlns:c15="http://schemas.microsoft.com/office/drawing/2012/chart" uri="{CE6537A1-D6FC-4f65-9D91-7224C49458BB}"/>
                <c:ext xmlns:c16="http://schemas.microsoft.com/office/drawing/2014/chart" uri="{C3380CC4-5D6E-409C-BE32-E72D297353CC}">
                  <c16:uniqueId val="{00000001-6CD1-47C6-81BE-F45952057822}"/>
                </c:ext>
              </c:extLst>
            </c:dLbl>
            <c:dLbl>
              <c:idx val="2"/>
              <c:delete val="1"/>
              <c:extLst>
                <c:ext xmlns:c15="http://schemas.microsoft.com/office/drawing/2012/chart" uri="{CE6537A1-D6FC-4f65-9D91-7224C49458BB}"/>
                <c:ext xmlns:c16="http://schemas.microsoft.com/office/drawing/2014/chart" uri="{C3380CC4-5D6E-409C-BE32-E72D297353CC}">
                  <c16:uniqueId val="{00000002-6CD1-47C6-81BE-F45952057822}"/>
                </c:ext>
              </c:extLst>
            </c:dLbl>
            <c:dLbl>
              <c:idx val="3"/>
              <c:tx>
                <c:rich>
                  <a:bodyPr/>
                  <a:lstStyle/>
                  <a:p>
                    <a:pPr>
                      <a:defRPr sz="1450" b="0" i="0" u="none" strike="noStrike" baseline="0">
                        <a:solidFill>
                          <a:srgbClr val="000000"/>
                        </a:solidFill>
                        <a:latin typeface="新細明體"/>
                        <a:ea typeface="新細明體"/>
                        <a:cs typeface="新細明體"/>
                      </a:defRPr>
                    </a:pPr>
                    <a:r>
                      <a:rPr lang="zh-TW" altLang="en-US" sz="1000" b="0" i="0" u="none" strike="noStrike" baseline="0">
                        <a:solidFill>
                          <a:srgbClr val="000000"/>
                        </a:solidFill>
                        <a:latin typeface="標楷體"/>
                        <a:ea typeface="標楷體"/>
                      </a:rPr>
                      <a:t>交通及運輸設備</a:t>
                    </a:r>
                    <a:endParaRPr lang="zh-TW" altLang="en-US" sz="1050" b="0" i="0" u="none" strike="noStrike" baseline="0">
                      <a:solidFill>
                        <a:srgbClr val="000000"/>
                      </a:solidFill>
                      <a:latin typeface="標楷體"/>
                      <a:ea typeface="標楷體"/>
                    </a:endParaRPr>
                  </a:p>
                  <a:p>
                    <a:pPr>
                      <a:defRPr sz="1450" b="0" i="0" u="none" strike="noStrike" baseline="0">
                        <a:solidFill>
                          <a:srgbClr val="000000"/>
                        </a:solidFill>
                        <a:latin typeface="新細明體"/>
                        <a:ea typeface="新細明體"/>
                        <a:cs typeface="新細明體"/>
                      </a:defRPr>
                    </a:pPr>
                    <a:r>
                      <a:rPr lang="zh-TW" altLang="en-US" sz="1100" b="0" i="0" u="none" strike="noStrike" baseline="0">
                        <a:solidFill>
                          <a:srgbClr val="000000"/>
                        </a:solidFill>
                        <a:latin typeface="Times New Roman"/>
                        <a:cs typeface="Times New Roman"/>
                      </a:rPr>
                      <a:t>7.00%</a:t>
                    </a:r>
                  </a:p>
                </c:rich>
              </c:tx>
              <c:spPr>
                <a:noFill/>
                <a:ln w="25400">
                  <a:noFill/>
                </a:ln>
              </c:spPr>
              <c:dLblPos val="bestFit"/>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3-6CD1-47C6-81BE-F45952057822}"/>
                </c:ext>
              </c:extLst>
            </c:dLbl>
            <c:dLbl>
              <c:idx val="4"/>
              <c:delete val="1"/>
              <c:extLst>
                <c:ext xmlns:c15="http://schemas.microsoft.com/office/drawing/2012/chart" uri="{CE6537A1-D6FC-4f65-9D91-7224C49458BB}"/>
                <c:ext xmlns:c16="http://schemas.microsoft.com/office/drawing/2014/chart" uri="{C3380CC4-5D6E-409C-BE32-E72D297353CC}">
                  <c16:uniqueId val="{00000004-6CD1-47C6-81BE-F45952057822}"/>
                </c:ext>
              </c:extLst>
            </c:dLbl>
            <c:numFmt formatCode="0%" sourceLinked="0"/>
            <c:spPr>
              <a:noFill/>
              <a:ln w="25400">
                <a:noFill/>
              </a:ln>
            </c:spPr>
            <c:txPr>
              <a:bodyPr wrap="square" lIns="38100" tIns="19050" rIns="38100" bIns="19050" anchor="ctr">
                <a:spAutoFit/>
              </a:bodyPr>
              <a:lstStyle/>
              <a:p>
                <a:pPr>
                  <a:defRPr sz="575" b="0" i="0" u="none" strike="noStrike" baseline="0">
                    <a:solidFill>
                      <a:srgbClr val="000000"/>
                    </a:solidFill>
                    <a:latin typeface="標楷體"/>
                    <a:ea typeface="標楷體"/>
                    <a:cs typeface="標楷體"/>
                  </a:defRPr>
                </a:pPr>
                <a:endParaRPr lang="zh-TW"/>
              </a:p>
            </c:txPr>
            <c:showLegendKey val="0"/>
            <c:showVal val="0"/>
            <c:showCatName val="1"/>
            <c:showSerName val="0"/>
            <c:showPercent val="1"/>
            <c:showBubbleSize val="0"/>
            <c:showLeaderLines val="0"/>
            <c:extLst>
              <c:ext xmlns:c15="http://schemas.microsoft.com/office/drawing/2012/chart" uri="{CE6537A1-D6FC-4f65-9D91-7224C49458BB}"/>
            </c:extLst>
          </c:dLbls>
          <c:val>
            <c:numRef>
              <c:f>圖1!$E$21</c:f>
              <c:numCache>
                <c:formatCode>#,##0_ </c:formatCode>
                <c:ptCount val="1"/>
                <c:pt idx="0">
                  <c:v>95267</c:v>
                </c:pt>
              </c:numCache>
            </c:numRef>
          </c:val>
          <c:extLst>
            <c:ext xmlns:c16="http://schemas.microsoft.com/office/drawing/2014/chart" uri="{C3380CC4-5D6E-409C-BE32-E72D297353CC}">
              <c16:uniqueId val="{00000005-6CD1-47C6-81BE-F45952057822}"/>
            </c:ext>
          </c:extLst>
        </c:ser>
        <c:ser>
          <c:idx val="1"/>
          <c:order val="1"/>
          <c:val>
            <c:numRef>
              <c:f>圖1!$E$24</c:f>
              <c:numCache>
                <c:formatCode>#,##0_ </c:formatCode>
                <c:ptCount val="1"/>
              </c:numCache>
            </c:numRef>
          </c:val>
          <c:extLst>
            <c:ext xmlns:c16="http://schemas.microsoft.com/office/drawing/2014/chart" uri="{C3380CC4-5D6E-409C-BE32-E72D297353CC}">
              <c16:uniqueId val="{00000006-6CD1-47C6-81BE-F45952057822}"/>
            </c:ext>
          </c:extLst>
        </c:ser>
        <c:ser>
          <c:idx val="2"/>
          <c:order val="2"/>
          <c:val>
            <c:numLit>
              <c:formatCode>General</c:formatCode>
              <c:ptCount val="1"/>
              <c:pt idx="0">
                <c:v>0</c:v>
              </c:pt>
            </c:numLit>
          </c:val>
          <c:extLst>
            <c:ext xmlns:c16="http://schemas.microsoft.com/office/drawing/2014/chart" uri="{C3380CC4-5D6E-409C-BE32-E72D297353CC}">
              <c16:uniqueId val="{00000007-6CD1-47C6-81BE-F45952057822}"/>
            </c:ext>
          </c:extLst>
        </c:ser>
        <c:dLbls>
          <c:showLegendKey val="0"/>
          <c:showVal val="0"/>
          <c:showCatName val="0"/>
          <c:showSerName val="0"/>
          <c:showPercent val="0"/>
          <c:showBubbleSize val="0"/>
          <c:showLeaderLines val="0"/>
        </c:dLbls>
      </c:pie3DChart>
      <c:spPr>
        <a:noFill/>
        <a:ln w="25400">
          <a:noFill/>
        </a:ln>
      </c:spPr>
    </c:plotArea>
    <c:plotVisOnly val="1"/>
    <c:dispBlanksAs val="zero"/>
    <c:showDLblsOverMax val="0"/>
  </c:chart>
  <c:spPr>
    <a:noFill/>
    <a:ln w="6350">
      <a:noFill/>
    </a:ln>
  </c:spPr>
  <c:txPr>
    <a:bodyPr/>
    <a:lstStyle/>
    <a:p>
      <a:pPr>
        <a:defRPr sz="1450" b="0" i="0" u="none" strike="noStrike" baseline="0">
          <a:solidFill>
            <a:srgbClr val="000000"/>
          </a:solidFill>
          <a:latin typeface="新細明體"/>
          <a:ea typeface="新細明體"/>
          <a:cs typeface="新細明體"/>
        </a:defRPr>
      </a:pPr>
      <a:endParaRPr lang="zh-TW"/>
    </a:p>
  </c:txPr>
  <c:printSettings>
    <c:headerFooter alignWithMargins="0">
      <c:oddHeader>&amp;A</c:oddHeader>
      <c:oddFooter>第 &amp;P 頁</c:oddFooter>
    </c:headerFooter>
    <c:pageMargins b="0.98425196850393659" l="0.74803149606299291" r="0.74803149606299291" t="0.98425196850393659" header="0.51181102362204722" footer="0.51181102362204722"/>
    <c:pageSetup paperSize="9" orientation="landscape"/>
  </c:printSettings>
  <c:userShapes r:id="rId1"/>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5"/>
      <c:rotY val="0"/>
      <c:rAngAx val="0"/>
      <c:perspective val="0"/>
    </c:view3D>
    <c:floor>
      <c:thickness val="0"/>
    </c:floor>
    <c:sideWall>
      <c:thickness val="0"/>
    </c:sideWall>
    <c:backWall>
      <c:thickness val="0"/>
    </c:backWall>
    <c:plotArea>
      <c:layout>
        <c:manualLayout>
          <c:layoutTarget val="inner"/>
          <c:xMode val="edge"/>
          <c:yMode val="edge"/>
          <c:x val="5.1829268292682924E-2"/>
          <c:y val="0.13823549264058571"/>
          <c:w val="0.91006097560975607"/>
          <c:h val="0.69705982459188964"/>
        </c:manualLayout>
      </c:layout>
      <c:pie3DChart>
        <c:varyColors val="0"/>
        <c:dLbls>
          <c:showLegendKey val="0"/>
          <c:showVal val="0"/>
          <c:showCatName val="0"/>
          <c:showSerName val="0"/>
          <c:showPercent val="0"/>
          <c:showBubbleSize val="0"/>
          <c:showLeaderLines val="0"/>
        </c:dLbls>
      </c:pie3DChart>
      <c:spPr>
        <a:noFill/>
        <a:ln w="25400">
          <a:noFill/>
        </a:ln>
      </c:spPr>
    </c:plotArea>
    <c:plotVisOnly val="1"/>
    <c:dispBlanksAs val="zero"/>
    <c:showDLblsOverMax val="0"/>
  </c:chart>
  <c:spPr>
    <a:ln>
      <a:noFill/>
    </a:ln>
  </c:spPr>
  <c:printSettings>
    <c:headerFooter/>
    <c:pageMargins b="0.75" l="0.7" r="0.7" t="0.75" header="0.3" footer="0.3"/>
    <c:pageSetup paperSize="9" orientation="landscape"/>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00" b="1" i="0" u="sng" strike="noStrike" baseline="0">
                <a:solidFill>
                  <a:srgbClr val="000000"/>
                </a:solidFill>
                <a:latin typeface="標楷體"/>
                <a:ea typeface="標楷體"/>
                <a:cs typeface="標楷體"/>
              </a:defRPr>
            </a:pPr>
            <a:r>
              <a:rPr lang="zh-TW" altLang="en-US" b="0"/>
              <a:t>收　　　入</a:t>
            </a:r>
          </a:p>
        </c:rich>
      </c:tx>
      <c:layout>
        <c:manualLayout>
          <c:xMode val="edge"/>
          <c:yMode val="edge"/>
          <c:x val="0.36271426597991041"/>
          <c:y val="1.5780925556629181E-2"/>
        </c:manualLayout>
      </c:layout>
      <c:overlay val="0"/>
      <c:spPr>
        <a:noFill/>
        <a:ln w="25400">
          <a:noFill/>
        </a:ln>
      </c:spPr>
    </c:title>
    <c:autoTitleDeleted val="0"/>
    <c:view3D>
      <c:rotX val="15"/>
      <c:rotY val="0"/>
      <c:rAngAx val="0"/>
      <c:perspective val="0"/>
    </c:view3D>
    <c:floor>
      <c:thickness val="0"/>
    </c:floor>
    <c:sideWall>
      <c:thickness val="0"/>
    </c:sideWall>
    <c:backWall>
      <c:thickness val="0"/>
    </c:backWall>
    <c:plotArea>
      <c:layout>
        <c:manualLayout>
          <c:layoutTarget val="inner"/>
          <c:xMode val="edge"/>
          <c:yMode val="edge"/>
          <c:x val="0.11961253772614612"/>
          <c:y val="0.20981405493327418"/>
          <c:w val="0.69556880068792259"/>
          <c:h val="0.61422165539166773"/>
        </c:manualLayout>
      </c:layout>
      <c:pie3DChart>
        <c:varyColors val="1"/>
        <c:ser>
          <c:idx val="3"/>
          <c:order val="0"/>
          <c:spPr>
            <a:solidFill>
              <a:srgbClr val="FF00FF"/>
            </a:solidFill>
            <a:ln w="19050">
              <a:noFill/>
              <a:prstDash val="solid"/>
            </a:ln>
          </c:spPr>
          <c:explosion val="5"/>
          <c:dPt>
            <c:idx val="0"/>
            <c:bubble3D val="0"/>
            <c:spPr>
              <a:pattFill prst="ltVert">
                <a:fgClr>
                  <a:srgbClr val="000000"/>
                </a:fgClr>
                <a:bgClr>
                  <a:srgbClr val="FFFFFF"/>
                </a:bgClr>
              </a:pattFill>
              <a:ln w="19050">
                <a:noFill/>
                <a:prstDash val="solid"/>
              </a:ln>
            </c:spPr>
            <c:extLst>
              <c:ext xmlns:c16="http://schemas.microsoft.com/office/drawing/2014/chart" uri="{C3380CC4-5D6E-409C-BE32-E72D297353CC}">
                <c16:uniqueId val="{00000000-BCEF-4B1F-ADB8-C440093BD063}"/>
              </c:ext>
            </c:extLst>
          </c:dPt>
          <c:dPt>
            <c:idx val="1"/>
            <c:bubble3D val="0"/>
            <c:spPr>
              <a:solidFill>
                <a:schemeClr val="accent4">
                  <a:lumMod val="40000"/>
                  <a:lumOff val="60000"/>
                </a:schemeClr>
              </a:solidFill>
              <a:ln w="19050">
                <a:noFill/>
                <a:prstDash val="solid"/>
              </a:ln>
            </c:spPr>
            <c:extLst>
              <c:ext xmlns:c16="http://schemas.microsoft.com/office/drawing/2014/chart" uri="{C3380CC4-5D6E-409C-BE32-E72D297353CC}">
                <c16:uniqueId val="{00000001-BCEF-4B1F-ADB8-C440093BD063}"/>
              </c:ext>
            </c:extLst>
          </c:dPt>
          <c:dPt>
            <c:idx val="2"/>
            <c:bubble3D val="0"/>
            <c:spPr>
              <a:solidFill>
                <a:srgbClr val="FFC000"/>
              </a:solidFill>
              <a:ln w="19050">
                <a:noFill/>
                <a:prstDash val="solid"/>
              </a:ln>
            </c:spPr>
            <c:extLst>
              <c:ext xmlns:c16="http://schemas.microsoft.com/office/drawing/2014/chart" uri="{C3380CC4-5D6E-409C-BE32-E72D297353CC}">
                <c16:uniqueId val="{00000002-BCEF-4B1F-ADB8-C440093BD063}"/>
              </c:ext>
            </c:extLst>
          </c:dPt>
          <c:dPt>
            <c:idx val="3"/>
            <c:bubble3D val="0"/>
            <c:extLst>
              <c:ext xmlns:c16="http://schemas.microsoft.com/office/drawing/2014/chart" uri="{C3380CC4-5D6E-409C-BE32-E72D297353CC}">
                <c16:uniqueId val="{00000003-BCEF-4B1F-ADB8-C440093BD063}"/>
              </c:ext>
            </c:extLst>
          </c:dPt>
          <c:dLbls>
            <c:dLbl>
              <c:idx val="0"/>
              <c:layout>
                <c:manualLayout>
                  <c:x val="6.3800276654607357E-2"/>
                  <c:y val="-3.1472992627513914E-2"/>
                </c:manualLayout>
              </c:layout>
              <c:tx>
                <c:rich>
                  <a:bodyPr wrap="square" lIns="38100" tIns="19050" rIns="38100" bIns="19050" anchor="ctr">
                    <a:noAutofit/>
                  </a:bodyPr>
                  <a:lstStyle/>
                  <a:p>
                    <a:pPr>
                      <a:defRPr sz="1000" baseline="0">
                        <a:latin typeface="Times New Roman" panose="02020603050405020304" pitchFamily="18" charset="0"/>
                      </a:defRPr>
                    </a:pPr>
                    <a:r>
                      <a:rPr lang="zh-TW" altLang="en-US" sz="1000"/>
                      <a:t>投融資業務收入
</a:t>
                    </a:r>
                    <a:r>
                      <a:rPr lang="en-US" altLang="zh-TW" sz="1000"/>
                      <a:t>18.17%</a:t>
                    </a:r>
                    <a:endParaRPr lang="zh-TW" altLang="en-US" sz="1100"/>
                  </a:p>
                </c:rich>
              </c:tx>
              <c:numFmt formatCode="0.00%" sourceLinked="0"/>
              <c:spPr>
                <a:noFill/>
                <a:ln w="25400">
                  <a:noFill/>
                </a:ln>
              </c:spPr>
              <c:dLblPos val="bestFit"/>
              <c:showLegendKey val="0"/>
              <c:showVal val="0"/>
              <c:showCatName val="0"/>
              <c:showSerName val="0"/>
              <c:showPercent val="0"/>
              <c:showBubbleSize val="0"/>
              <c:extLst>
                <c:ext xmlns:c15="http://schemas.microsoft.com/office/drawing/2012/chart" uri="{CE6537A1-D6FC-4f65-9D91-7224C49458BB}">
                  <c15:spPr xmlns:c15="http://schemas.microsoft.com/office/drawing/2012/chart">
                    <a:prstGeom prst="rect">
                      <a:avLst/>
                    </a:prstGeom>
                  </c15:spPr>
                  <c15:showDataLabelsRange val="0"/>
                </c:ext>
                <c:ext xmlns:c16="http://schemas.microsoft.com/office/drawing/2014/chart" uri="{C3380CC4-5D6E-409C-BE32-E72D297353CC}">
                  <c16:uniqueId val="{00000000-BCEF-4B1F-ADB8-C440093BD063}"/>
                </c:ext>
              </c:extLst>
            </c:dLbl>
            <c:dLbl>
              <c:idx val="1"/>
              <c:layout>
                <c:manualLayout>
                  <c:x val="4.9536743048097645E-2"/>
                  <c:y val="6.6254812334135813E-2"/>
                </c:manualLayout>
              </c:layout>
              <c:tx>
                <c:rich>
                  <a:bodyPr/>
                  <a:lstStyle/>
                  <a:p>
                    <a:r>
                      <a:rPr lang="zh-TW" altLang="en-US" sz="1000"/>
                      <a:t>　保險收入
     </a:t>
                    </a:r>
                    <a:r>
                      <a:rPr lang="en-US" altLang="zh-TW" sz="1000"/>
                      <a:t>40.67%</a:t>
                    </a:r>
                    <a:endParaRPr lang="zh-TW" altLang="en-US"/>
                  </a:p>
                </c:rich>
              </c:tx>
              <c:dLblPos val="bestFit"/>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1-BCEF-4B1F-ADB8-C440093BD063}"/>
                </c:ext>
              </c:extLst>
            </c:dLbl>
            <c:dLbl>
              <c:idx val="2"/>
              <c:layout>
                <c:manualLayout>
                  <c:x val="9.7465447852361747E-4"/>
                  <c:y val="-0.11606317006984296"/>
                </c:manualLayout>
              </c:layout>
              <c:tx>
                <c:rich>
                  <a:bodyPr wrap="square" lIns="38100" tIns="19050" rIns="38100" bIns="19050" anchor="ctr">
                    <a:noAutofit/>
                  </a:bodyPr>
                  <a:lstStyle/>
                  <a:p>
                    <a:pPr>
                      <a:defRPr sz="1000" baseline="0">
                        <a:latin typeface="Times New Roman" panose="02020603050405020304" pitchFamily="18" charset="0"/>
                      </a:defRPr>
                    </a:pPr>
                    <a:r>
                      <a:rPr lang="zh-TW" altLang="en-US" sz="1000"/>
                      <a:t>其他業務收入
</a:t>
                    </a:r>
                    <a:r>
                      <a:rPr lang="en-US" altLang="zh-TW" sz="1000"/>
                      <a:t>40.88%</a:t>
                    </a:r>
                    <a:endParaRPr lang="zh-TW" altLang="en-US" sz="1100"/>
                  </a:p>
                </c:rich>
              </c:tx>
              <c:numFmt formatCode="0.00%" sourceLinked="0"/>
              <c:spPr>
                <a:noFill/>
                <a:ln w="25400">
                  <a:noFill/>
                </a:ln>
              </c:spPr>
              <c:dLblPos val="bestFit"/>
              <c:showLegendKey val="0"/>
              <c:showVal val="0"/>
              <c:showCatName val="0"/>
              <c:showSerName val="0"/>
              <c:showPercent val="0"/>
              <c:showBubbleSize val="0"/>
              <c:extLst>
                <c:ext xmlns:c15="http://schemas.microsoft.com/office/drawing/2012/chart" uri="{CE6537A1-D6FC-4f65-9D91-7224C49458BB}">
                  <c15:spPr xmlns:c15="http://schemas.microsoft.com/office/drawing/2012/chart">
                    <a:prstGeom prst="rect">
                      <a:avLst/>
                    </a:prstGeom>
                  </c15:spPr>
                  <c15:showDataLabelsRange val="0"/>
                </c:ext>
                <c:ext xmlns:c16="http://schemas.microsoft.com/office/drawing/2014/chart" uri="{C3380CC4-5D6E-409C-BE32-E72D297353CC}">
                  <c16:uniqueId val="{00000002-BCEF-4B1F-ADB8-C440093BD063}"/>
                </c:ext>
              </c:extLst>
            </c:dLbl>
            <c:dLbl>
              <c:idx val="3"/>
              <c:delete val="1"/>
              <c:extLst>
                <c:ext xmlns:c15="http://schemas.microsoft.com/office/drawing/2012/chart" uri="{CE6537A1-D6FC-4f65-9D91-7224C49458BB}"/>
                <c:ext xmlns:c16="http://schemas.microsoft.com/office/drawing/2014/chart" uri="{C3380CC4-5D6E-409C-BE32-E72D297353CC}">
                  <c16:uniqueId val="{00000003-BCEF-4B1F-ADB8-C440093BD063}"/>
                </c:ext>
              </c:extLst>
            </c:dLbl>
            <c:numFmt formatCode="0.00%" sourceLinked="0"/>
            <c:spPr>
              <a:noFill/>
              <a:ln w="25400">
                <a:noFill/>
              </a:ln>
            </c:spPr>
            <c:txPr>
              <a:bodyPr wrap="square" lIns="38100" tIns="19050" rIns="38100" bIns="19050" anchor="ctr">
                <a:spAutoFit/>
              </a:bodyPr>
              <a:lstStyle/>
              <a:p>
                <a:pPr>
                  <a:defRPr sz="1000" baseline="0">
                    <a:latin typeface="Times New Roman" panose="02020603050405020304" pitchFamily="18" charset="0"/>
                  </a:defRPr>
                </a:pPr>
                <a:endParaRPr lang="zh-TW"/>
              </a:p>
            </c:txPr>
            <c:showLegendKey val="0"/>
            <c:showVal val="0"/>
            <c:showCatName val="1"/>
            <c:showSerName val="0"/>
            <c:showPercent val="1"/>
            <c:showBubbleSize val="0"/>
            <c:showLeaderLines val="1"/>
            <c:extLst>
              <c:ext xmlns:c15="http://schemas.microsoft.com/office/drawing/2012/chart" uri="{CE6537A1-D6FC-4f65-9D91-7224C49458BB}"/>
            </c:extLst>
          </c:dLbls>
          <c:cat>
            <c:strRef>
              <c:f>圖2!$A$29:$A$32</c:f>
              <c:strCache>
                <c:ptCount val="4"/>
                <c:pt idx="0">
                  <c:v>　投融資業務收入</c:v>
                </c:pt>
                <c:pt idx="1">
                  <c:v>　保險收入</c:v>
                </c:pt>
                <c:pt idx="2">
                  <c:v>　其他業務收入</c:v>
                </c:pt>
                <c:pt idx="3">
                  <c:v>業務外收入</c:v>
                </c:pt>
              </c:strCache>
            </c:strRef>
          </c:cat>
          <c:val>
            <c:numRef>
              <c:f>圖2!$B$29:$B$32</c:f>
              <c:numCache>
                <c:formatCode>#,##0</c:formatCode>
                <c:ptCount val="4"/>
                <c:pt idx="0">
                  <c:v>28837476</c:v>
                </c:pt>
                <c:pt idx="1">
                  <c:v>64568282</c:v>
                </c:pt>
                <c:pt idx="2">
                  <c:v>64889684</c:v>
                </c:pt>
                <c:pt idx="3">
                  <c:v>451092</c:v>
                </c:pt>
              </c:numCache>
            </c:numRef>
          </c:val>
          <c:extLst>
            <c:ext xmlns:c16="http://schemas.microsoft.com/office/drawing/2014/chart" uri="{C3380CC4-5D6E-409C-BE32-E72D297353CC}">
              <c16:uniqueId val="{00000004-BCEF-4B1F-ADB8-C440093BD063}"/>
            </c:ext>
          </c:extLst>
        </c:ser>
        <c:dLbls>
          <c:showLegendKey val="0"/>
          <c:showVal val="0"/>
          <c:showCatName val="0"/>
          <c:showSerName val="0"/>
          <c:showPercent val="0"/>
          <c:showBubbleSize val="0"/>
          <c:showLeaderLines val="1"/>
        </c:dLbls>
      </c:pie3DChart>
      <c:spPr>
        <a:noFill/>
        <a:ln w="25400">
          <a:noFill/>
        </a:ln>
      </c:spPr>
    </c:plotArea>
    <c:plotVisOnly val="1"/>
    <c:dispBlanksAs val="zero"/>
    <c:showDLblsOverMax val="0"/>
  </c:chart>
  <c:spPr>
    <a:solidFill>
      <a:srgbClr val="FFFFFF"/>
    </a:solidFill>
    <a:ln w="9525">
      <a:noFill/>
    </a:ln>
  </c:spPr>
  <c:txPr>
    <a:bodyPr/>
    <a:lstStyle/>
    <a:p>
      <a:pPr>
        <a:defRPr sz="1200" b="0" i="0" u="none" strike="noStrike" baseline="0">
          <a:solidFill>
            <a:srgbClr val="000000"/>
          </a:solidFill>
          <a:latin typeface="標楷體"/>
          <a:ea typeface="標楷體"/>
          <a:cs typeface="標楷體"/>
        </a:defRPr>
      </a:pPr>
      <a:endParaRPr lang="zh-TW"/>
    </a:p>
  </c:txPr>
  <c:printSettings>
    <c:headerFooter alignWithMargins="0">
      <c:oddHeader>&amp;A</c:oddHeader>
      <c:oddFooter>第 &amp;P 頁</c:oddFooter>
    </c:headerFooter>
    <c:pageMargins b="0.98425196850393659" l="0.74803149606299268" r="0.74803149606299268" t="0.98425196850393659" header="0.51181102362204722" footer="0.51181102362204722"/>
    <c:pageSetup paperSize="9" orientation="landscape"/>
  </c:printSettings>
  <c:userShapes r:id="rId1"/>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b="1"/>
            </a:pPr>
            <a:r>
              <a:rPr lang="zh-TW" altLang="en-US" sz="1600" b="0" u="sng">
                <a:latin typeface="標楷體" pitchFamily="65" charset="-120"/>
                <a:ea typeface="標楷體" pitchFamily="65" charset="-120"/>
              </a:rPr>
              <a:t>成本與費用及賸餘</a:t>
            </a:r>
          </a:p>
        </c:rich>
      </c:tx>
      <c:layout>
        <c:manualLayout>
          <c:xMode val="edge"/>
          <c:yMode val="edge"/>
          <c:x val="0.33050122097079637"/>
          <c:y val="1.6272965879265092E-3"/>
        </c:manualLayout>
      </c:layout>
      <c:overlay val="1"/>
    </c:title>
    <c:autoTitleDeleted val="0"/>
    <c:view3D>
      <c:rotX val="15"/>
      <c:rotY val="0"/>
      <c:rAngAx val="0"/>
      <c:perspective val="0"/>
    </c:view3D>
    <c:floor>
      <c:thickness val="0"/>
    </c:floor>
    <c:sideWall>
      <c:thickness val="0"/>
    </c:sideWall>
    <c:backWall>
      <c:thickness val="0"/>
    </c:backWall>
    <c:plotArea>
      <c:layout>
        <c:manualLayout>
          <c:layoutTarget val="inner"/>
          <c:xMode val="edge"/>
          <c:yMode val="edge"/>
          <c:x val="0.11817711398174872"/>
          <c:y val="0.23268772342222224"/>
          <c:w val="0.74076461082934031"/>
          <c:h val="0.56846901781007053"/>
        </c:manualLayout>
      </c:layout>
      <c:pie3DChart>
        <c:varyColors val="1"/>
        <c:ser>
          <c:idx val="0"/>
          <c:order val="0"/>
          <c:spPr>
            <a:solidFill>
              <a:schemeClr val="accent4">
                <a:lumMod val="40000"/>
                <a:lumOff val="60000"/>
              </a:schemeClr>
            </a:solidFill>
            <a:ln w="19050">
              <a:noFill/>
            </a:ln>
          </c:spPr>
          <c:dPt>
            <c:idx val="0"/>
            <c:bubble3D val="0"/>
            <c:spPr>
              <a:solidFill>
                <a:srgbClr val="0070C0"/>
              </a:solidFill>
              <a:ln w="19050">
                <a:noFill/>
              </a:ln>
            </c:spPr>
            <c:extLst>
              <c:ext xmlns:c16="http://schemas.microsoft.com/office/drawing/2014/chart" uri="{C3380CC4-5D6E-409C-BE32-E72D297353CC}">
                <c16:uniqueId val="{00000000-805C-4513-BB14-7F5951298134}"/>
              </c:ext>
            </c:extLst>
          </c:dPt>
          <c:dPt>
            <c:idx val="1"/>
            <c:bubble3D val="0"/>
            <c:extLst>
              <c:ext xmlns:c16="http://schemas.microsoft.com/office/drawing/2014/chart" uri="{C3380CC4-5D6E-409C-BE32-E72D297353CC}">
                <c16:uniqueId val="{00000001-805C-4513-BB14-7F5951298134}"/>
              </c:ext>
            </c:extLst>
          </c:dPt>
          <c:dPt>
            <c:idx val="2"/>
            <c:bubble3D val="0"/>
            <c:spPr>
              <a:pattFill prst="ltHorz">
                <a:fgClr>
                  <a:srgbClr val="0070C0"/>
                </a:fgClr>
                <a:bgClr>
                  <a:schemeClr val="bg1"/>
                </a:bgClr>
              </a:pattFill>
              <a:ln w="19050">
                <a:noFill/>
              </a:ln>
            </c:spPr>
            <c:extLst>
              <c:ext xmlns:c16="http://schemas.microsoft.com/office/drawing/2014/chart" uri="{C3380CC4-5D6E-409C-BE32-E72D297353CC}">
                <c16:uniqueId val="{00000002-805C-4513-BB14-7F5951298134}"/>
              </c:ext>
            </c:extLst>
          </c:dPt>
          <c:dLbls>
            <c:dLbl>
              <c:idx val="0"/>
              <c:layout>
                <c:manualLayout>
                  <c:x val="0.2307090079462677"/>
                  <c:y val="-1.4478974016091233E-2"/>
                </c:manualLayout>
              </c:layout>
              <c:tx>
                <c:rich>
                  <a:bodyPr rot="0"/>
                  <a:lstStyle/>
                  <a:p>
                    <a:pPr>
                      <a:defRPr sz="1000">
                        <a:latin typeface="Times New Roman" pitchFamily="18" charset="0"/>
                        <a:ea typeface="標楷體" pitchFamily="65" charset="-120"/>
                        <a:cs typeface="Times New Roman" pitchFamily="18" charset="0"/>
                      </a:defRPr>
                    </a:pPr>
                    <a:r>
                      <a:rPr lang="zh-TW" altLang="en-US" sz="1000">
                        <a:latin typeface="Times New Roman" pitchFamily="18" charset="0"/>
                        <a:ea typeface="標楷體" pitchFamily="65" charset="-120"/>
                        <a:cs typeface="Times New Roman" pitchFamily="18" charset="0"/>
                      </a:rPr>
                      <a:t>投融資業務成本
</a:t>
                    </a:r>
                    <a:r>
                      <a:rPr lang="en-US" altLang="zh-TW" sz="1000">
                        <a:latin typeface="Times New Roman" pitchFamily="18" charset="0"/>
                        <a:ea typeface="標楷體" pitchFamily="65" charset="-120"/>
                        <a:cs typeface="Times New Roman" pitchFamily="18" charset="0"/>
                      </a:rPr>
                      <a:t>0.44%</a:t>
                    </a:r>
                    <a:endParaRPr lang="zh-TW" altLang="en-US" sz="1000"/>
                  </a:p>
                </c:rich>
              </c:tx>
              <c:numFmt formatCode="0.00%" sourceLinked="0"/>
              <c:spPr>
                <a:noFill/>
                <a:ln>
                  <a:noFill/>
                </a:ln>
              </c:spPr>
              <c:dLblPos val="bestFit"/>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805C-4513-BB14-7F5951298134}"/>
                </c:ext>
              </c:extLst>
            </c:dLbl>
            <c:dLbl>
              <c:idx val="1"/>
              <c:layout>
                <c:manualLayout>
                  <c:x val="0.20040232116487125"/>
                  <c:y val="1.2009602002596476E-2"/>
                </c:manualLayout>
              </c:layout>
              <c:tx>
                <c:rich>
                  <a:bodyPr/>
                  <a:lstStyle/>
                  <a:p>
                    <a:pPr algn="ctr" rtl="0">
                      <a:defRPr lang="zh-TW" altLang="en-US" sz="1000" b="0" i="0" u="none" strike="noStrike" kern="1200" baseline="0">
                        <a:solidFill>
                          <a:srgbClr val="000000"/>
                        </a:solidFill>
                        <a:latin typeface="Times New Roman" pitchFamily="18" charset="0"/>
                        <a:ea typeface="標楷體" pitchFamily="65" charset="-120"/>
                        <a:cs typeface="Times New Roman" pitchFamily="18" charset="0"/>
                      </a:defRPr>
                    </a:pPr>
                    <a:r>
                      <a:rPr lang="zh-TW" altLang="en-US" sz="1000" b="0" i="0" u="none" strike="noStrike" kern="1200" baseline="0">
                        <a:solidFill>
                          <a:srgbClr val="000000"/>
                        </a:solidFill>
                        <a:latin typeface="Times New Roman" pitchFamily="18" charset="0"/>
                        <a:ea typeface="標楷體" pitchFamily="65" charset="-120"/>
                        <a:cs typeface="Times New Roman" pitchFamily="18" charset="0"/>
                      </a:rPr>
                      <a:t>保險成本
</a:t>
                    </a:r>
                    <a:r>
                      <a:rPr lang="en-US" altLang="zh-TW" sz="1000" b="0" i="0" u="none" strike="noStrike" kern="1200" baseline="0">
                        <a:solidFill>
                          <a:srgbClr val="000000"/>
                        </a:solidFill>
                        <a:latin typeface="Times New Roman" pitchFamily="18" charset="0"/>
                        <a:ea typeface="標楷體" pitchFamily="65" charset="-120"/>
                        <a:cs typeface="Times New Roman" pitchFamily="18" charset="0"/>
                      </a:rPr>
                      <a:t>98.68%</a:t>
                    </a:r>
                    <a:endParaRPr lang="zh-TW" altLang="en-US" sz="1100" b="0" i="0" u="none" strike="noStrike" kern="1200" baseline="0">
                      <a:solidFill>
                        <a:srgbClr val="000000"/>
                      </a:solidFill>
                      <a:latin typeface="Times New Roman" panose="02020603050405020304" pitchFamily="18" charset="0"/>
                      <a:ea typeface="標楷體"/>
                      <a:cs typeface="標楷體"/>
                    </a:endParaRPr>
                  </a:p>
                </c:rich>
              </c:tx>
              <c:numFmt formatCode="0.00%" sourceLinked="0"/>
              <c:spPr>
                <a:noFill/>
                <a:ln>
                  <a:noFill/>
                </a:ln>
              </c:spPr>
              <c:dLblPos val="bestFit"/>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1-805C-4513-BB14-7F5951298134}"/>
                </c:ext>
              </c:extLst>
            </c:dLbl>
            <c:dLbl>
              <c:idx val="2"/>
              <c:layout>
                <c:manualLayout>
                  <c:x val="-0.20455347885784739"/>
                  <c:y val="-2.8272023272632715E-2"/>
                </c:manualLayout>
              </c:layout>
              <c:tx>
                <c:rich>
                  <a:bodyPr/>
                  <a:lstStyle/>
                  <a:p>
                    <a:pPr algn="ctr">
                      <a:defRPr lang="zh-TW" altLang="en-US" sz="1000" b="0" i="0" u="none" strike="noStrike" kern="1200" baseline="0">
                        <a:solidFill>
                          <a:srgbClr val="000000"/>
                        </a:solidFill>
                        <a:latin typeface="Times New Roman" pitchFamily="18" charset="0"/>
                        <a:ea typeface="標楷體" pitchFamily="65" charset="-120"/>
                        <a:cs typeface="Times New Roman" pitchFamily="18" charset="0"/>
                      </a:defRPr>
                    </a:pPr>
                    <a:r>
                      <a:rPr lang="zh-TW" altLang="en-US" sz="1000">
                        <a:latin typeface="Times New Roman" pitchFamily="18" charset="0"/>
                        <a:ea typeface="標楷體" pitchFamily="65" charset="-120"/>
                        <a:cs typeface="Times New Roman" pitchFamily="18" charset="0"/>
                      </a:rPr>
                      <a:t>業務費用
</a:t>
                    </a:r>
                    <a:r>
                      <a:rPr lang="en-US" altLang="zh-TW" sz="1000">
                        <a:latin typeface="Times New Roman" pitchFamily="18" charset="0"/>
                        <a:ea typeface="標楷體" pitchFamily="65" charset="-120"/>
                        <a:cs typeface="Times New Roman" pitchFamily="18" charset="0"/>
                      </a:rPr>
                      <a:t>0.88%</a:t>
                    </a:r>
                    <a:endParaRPr lang="zh-TW" altLang="en-US"/>
                  </a:p>
                </c:rich>
              </c:tx>
              <c:numFmt formatCode="0.00%" sourceLinked="0"/>
              <c:spPr>
                <a:noFill/>
                <a:ln>
                  <a:noFill/>
                </a:ln>
              </c:spPr>
              <c:dLblPos val="bestFit"/>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2-805C-4513-BB14-7F5951298134}"/>
                </c:ext>
              </c:extLst>
            </c:dLbl>
            <c:dLbl>
              <c:idx val="3"/>
              <c:layout>
                <c:manualLayout>
                  <c:x val="-0.17854634786505358"/>
                  <c:y val="-3.2494982244866452E-2"/>
                </c:manualLayout>
              </c:layout>
              <c:tx>
                <c:rich>
                  <a:bodyPr/>
                  <a:lstStyle/>
                  <a:p>
                    <a:pPr algn="ctr">
                      <a:defRPr lang="zh-TW" altLang="en-US" sz="1000" b="0" i="0" u="none" strike="noStrike" kern="1200" baseline="0">
                        <a:solidFill>
                          <a:srgbClr val="000000"/>
                        </a:solidFill>
                        <a:latin typeface="Times New Roman" pitchFamily="18" charset="0"/>
                        <a:ea typeface="標楷體" pitchFamily="65" charset="-120"/>
                        <a:cs typeface="Times New Roman" pitchFamily="18" charset="0"/>
                      </a:defRPr>
                    </a:pPr>
                    <a:r>
                      <a:rPr lang="zh-TW" altLang="en-US" sz="1000" b="0" i="0" u="none" strike="noStrike" kern="1200" baseline="0">
                        <a:solidFill>
                          <a:srgbClr val="000000"/>
                        </a:solidFill>
                        <a:latin typeface="Times New Roman" pitchFamily="18" charset="0"/>
                        <a:ea typeface="標楷體" pitchFamily="65" charset="-120"/>
                        <a:cs typeface="Times New Roman" pitchFamily="18" charset="0"/>
                      </a:rPr>
                      <a:t>行銷及業務費用
</a:t>
                    </a:r>
                    <a:r>
                      <a:rPr lang="en-US" altLang="zh-TW" sz="1000" b="0" i="0" u="none" strike="noStrike" kern="1200" baseline="0">
                        <a:solidFill>
                          <a:srgbClr val="000000"/>
                        </a:solidFill>
                        <a:latin typeface="Times New Roman" pitchFamily="18" charset="0"/>
                        <a:ea typeface="標楷體" pitchFamily="65" charset="-120"/>
                        <a:cs typeface="Times New Roman" pitchFamily="18" charset="0"/>
                      </a:rPr>
                      <a:t>1.06%</a:t>
                    </a:r>
                    <a:endParaRPr lang="en-US" altLang="zh-TW" sz="1100" b="0" i="0" u="none" strike="noStrike" kern="1200" baseline="0">
                      <a:solidFill>
                        <a:srgbClr val="000000"/>
                      </a:solidFill>
                      <a:latin typeface="Times New Roman" panose="02020603050405020304" pitchFamily="18" charset="0"/>
                      <a:ea typeface="標楷體"/>
                      <a:cs typeface="標楷體"/>
                    </a:endParaRPr>
                  </a:p>
                </c:rich>
              </c:tx>
              <c:numFmt formatCode="0.00%" sourceLinked="0"/>
              <c:spPr/>
              <c:dLblPos val="bestFit"/>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3-805C-4513-BB14-7F5951298134}"/>
                </c:ext>
              </c:extLst>
            </c:dLbl>
            <c:dLbl>
              <c:idx val="4"/>
              <c:layout>
                <c:manualLayout>
                  <c:x val="0.30238749119774694"/>
                  <c:y val="-4.0733981781689077E-2"/>
                </c:manualLayout>
              </c:layout>
              <c:tx>
                <c:rich>
                  <a:bodyPr/>
                  <a:lstStyle/>
                  <a:p>
                    <a:pPr algn="ctr">
                      <a:defRPr lang="zh-TW" altLang="en-US" sz="1000" b="0" i="0" u="none" strike="noStrike" kern="1200" baseline="0">
                        <a:solidFill>
                          <a:srgbClr val="000000"/>
                        </a:solidFill>
                        <a:latin typeface="Times New Roman" pitchFamily="18" charset="0"/>
                        <a:ea typeface="標楷體" pitchFamily="65" charset="-120"/>
                        <a:cs typeface="Times New Roman" pitchFamily="18" charset="0"/>
                      </a:defRPr>
                    </a:pPr>
                    <a:r>
                      <a:rPr altLang="en-US" sz="1000">
                        <a:latin typeface="Times New Roman" pitchFamily="18" charset="0"/>
                        <a:ea typeface="標楷體" pitchFamily="65" charset="-120"/>
                        <a:cs typeface="Times New Roman" pitchFamily="18" charset="0"/>
                      </a:rPr>
                      <a:t>業務外費用
0.</a:t>
                    </a:r>
                    <a:r>
                      <a:rPr lang="en-US" altLang="zh-TW" sz="1000">
                        <a:latin typeface="Times New Roman" pitchFamily="18" charset="0"/>
                        <a:ea typeface="標楷體" pitchFamily="65" charset="-120"/>
                        <a:cs typeface="Times New Roman" pitchFamily="18" charset="0"/>
                      </a:rPr>
                      <a:t>25</a:t>
                    </a:r>
                    <a:r>
                      <a:rPr altLang="en-US" sz="1000">
                        <a:latin typeface="Times New Roman" pitchFamily="18" charset="0"/>
                        <a:ea typeface="標楷體" pitchFamily="65" charset="-120"/>
                        <a:cs typeface="Times New Roman" pitchFamily="18" charset="0"/>
                      </a:rPr>
                      <a:t>%</a:t>
                    </a:r>
                    <a:endParaRPr altLang="en-US"/>
                  </a:p>
                </c:rich>
              </c:tx>
              <c:numFmt formatCode="0.00%" sourceLinked="0"/>
              <c:spPr/>
              <c:dLblPos val="bestFit"/>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4-805C-4513-BB14-7F5951298134}"/>
                </c:ext>
              </c:extLst>
            </c:dLbl>
            <c:dLbl>
              <c:idx val="5"/>
              <c:layout>
                <c:manualLayout>
                  <c:x val="-0.39133578923477136"/>
                  <c:y val="0.58654718773650227"/>
                </c:manualLayout>
              </c:layout>
              <c:numFmt formatCode="0.00%" sourceLinked="0"/>
              <c:spPr/>
              <c:txPr>
                <a:bodyPr/>
                <a:lstStyle/>
                <a:p>
                  <a:pPr algn="ctr">
                    <a:defRPr lang="zh-TW" altLang="en-US" sz="1000" b="0" i="0" u="none" strike="noStrike" kern="1200" baseline="0">
                      <a:solidFill>
                        <a:srgbClr val="000000"/>
                      </a:solidFill>
                      <a:latin typeface="Times New Roman" pitchFamily="18" charset="0"/>
                      <a:ea typeface="標楷體" pitchFamily="65" charset="-120"/>
                      <a:cs typeface="Times New Roman" pitchFamily="18" charset="0"/>
                    </a:defRPr>
                  </a:pPr>
                  <a:endParaRPr lang="zh-TW"/>
                </a:p>
              </c:txPr>
              <c:dLblPos val="bestFi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5-805C-4513-BB14-7F5951298134}"/>
                </c:ext>
              </c:extLst>
            </c:dLbl>
            <c:numFmt formatCode="0.00%" sourceLinked="0"/>
            <c:spPr>
              <a:noFill/>
              <a:ln w="25400">
                <a:noFill/>
              </a:ln>
            </c:spPr>
            <c:txPr>
              <a:bodyPr/>
              <a:lstStyle/>
              <a:p>
                <a:pPr algn="ctr">
                  <a:defRPr lang="zh-TW" altLang="en-US" sz="1000" b="0" i="0" u="none" strike="noStrike" kern="1200" baseline="0">
                    <a:solidFill>
                      <a:srgbClr val="000000"/>
                    </a:solidFill>
                    <a:latin typeface="Times New Roman" pitchFamily="18" charset="0"/>
                    <a:ea typeface="標楷體" pitchFamily="65" charset="-120"/>
                    <a:cs typeface="Times New Roman" pitchFamily="18" charset="0"/>
                  </a:defRPr>
                </a:pPr>
                <a:endParaRPr lang="zh-TW"/>
              </a:p>
            </c:txPr>
            <c:showLegendKey val="0"/>
            <c:showVal val="0"/>
            <c:showCatName val="1"/>
            <c:showSerName val="0"/>
            <c:showPercent val="1"/>
            <c:showBubbleSize val="0"/>
            <c:showLeaderLines val="1"/>
            <c:extLst>
              <c:ext xmlns:c15="http://schemas.microsoft.com/office/drawing/2012/chart" uri="{CE6537A1-D6FC-4f65-9D91-7224C49458BB}"/>
            </c:extLst>
          </c:dLbls>
          <c:cat>
            <c:strRef>
              <c:f>圖2!$C$29:$C$31</c:f>
              <c:strCache>
                <c:ptCount val="3"/>
                <c:pt idx="0">
                  <c:v>　投融資業務成本</c:v>
                </c:pt>
                <c:pt idx="1">
                  <c:v>　保險成本</c:v>
                </c:pt>
                <c:pt idx="2">
                  <c:v>　業務費用</c:v>
                </c:pt>
              </c:strCache>
            </c:strRef>
          </c:cat>
          <c:val>
            <c:numRef>
              <c:f>圖2!$D$29:$D$31</c:f>
              <c:numCache>
                <c:formatCode>#,##0</c:formatCode>
                <c:ptCount val="3"/>
                <c:pt idx="0">
                  <c:v>701344</c:v>
                </c:pt>
                <c:pt idx="1">
                  <c:v>156647846</c:v>
                </c:pt>
                <c:pt idx="2">
                  <c:v>1397344</c:v>
                </c:pt>
              </c:numCache>
            </c:numRef>
          </c:val>
          <c:extLst>
            <c:ext xmlns:c16="http://schemas.microsoft.com/office/drawing/2014/chart" uri="{C3380CC4-5D6E-409C-BE32-E72D297353CC}">
              <c16:uniqueId val="{00000006-805C-4513-BB14-7F5951298134}"/>
            </c:ext>
          </c:extLst>
        </c:ser>
        <c:dLbls>
          <c:showLegendKey val="0"/>
          <c:showVal val="0"/>
          <c:showCatName val="0"/>
          <c:showSerName val="0"/>
          <c:showPercent val="0"/>
          <c:showBubbleSize val="0"/>
          <c:showLeaderLines val="1"/>
        </c:dLbls>
      </c:pie3DChart>
      <c:spPr>
        <a:noFill/>
        <a:ln w="25400">
          <a:noFill/>
        </a:ln>
      </c:spPr>
    </c:plotArea>
    <c:plotVisOnly val="1"/>
    <c:dispBlanksAs val="zero"/>
    <c:showDLblsOverMax val="0"/>
  </c:chart>
  <c:spPr>
    <a:ln>
      <a:noFill/>
    </a:ln>
  </c:spPr>
  <c:printSettings>
    <c:headerFooter/>
    <c:pageMargins b="0.75000000000000022" l="0.70000000000000018" r="0.70000000000000018" t="0.75000000000000022" header="0.3000000000000001" footer="0.3000000000000001"/>
    <c:pageSetup paperSize="9" orientation="landscape"/>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0" i="0" u="none" strike="noStrike" baseline="0">
                <a:solidFill>
                  <a:srgbClr val="000000"/>
                </a:solidFill>
                <a:latin typeface="新細明體"/>
                <a:ea typeface="新細明體"/>
                <a:cs typeface="新細明體"/>
              </a:defRPr>
            </a:pPr>
            <a:r>
              <a:rPr lang="zh-TW" altLang="en-US"/>
              <a:t>收　　　入</a:t>
            </a:r>
          </a:p>
        </c:rich>
      </c:tx>
      <c:overlay val="0"/>
      <c:spPr>
        <a:noFill/>
        <a:ln w="25400">
          <a:noFill/>
        </a:ln>
      </c:spPr>
    </c:title>
    <c:autoTitleDeleted val="0"/>
    <c:view3D>
      <c:rotX val="15"/>
      <c:rotY val="0"/>
      <c:rAngAx val="0"/>
      <c:perspective val="0"/>
    </c:view3D>
    <c:floor>
      <c:thickness val="0"/>
    </c:floor>
    <c:sideWall>
      <c:thickness val="0"/>
    </c:sideWall>
    <c:backWall>
      <c:thickness val="0"/>
    </c:backWall>
    <c:plotArea>
      <c:layout/>
      <c:pie3DChart>
        <c:varyColors val="1"/>
        <c:ser>
          <c:idx val="0"/>
          <c:order val="0"/>
          <c:spPr>
            <a:ln w="12700">
              <a:solidFill>
                <a:srgbClr val="000000"/>
              </a:solidFill>
              <a:prstDash val="solid"/>
            </a:ln>
          </c:spPr>
          <c:explosion val="2"/>
          <c:dPt>
            <c:idx val="0"/>
            <c:bubble3D val="0"/>
            <c:spPr>
              <a:blipFill dpi="0" rotWithShape="0">
                <a:blip xmlns:r="http://schemas.openxmlformats.org/officeDocument/2006/relationships" r:embed="rId1"/>
                <a:srcRect/>
                <a:tile tx="0" ty="0" sx="100000" sy="100000" flip="none" algn="tl"/>
              </a:blipFill>
              <a:ln w="12700">
                <a:solidFill>
                  <a:srgbClr val="000000"/>
                </a:solidFill>
                <a:prstDash val="solid"/>
              </a:ln>
            </c:spPr>
            <c:extLst>
              <c:ext xmlns:c16="http://schemas.microsoft.com/office/drawing/2014/chart" uri="{C3380CC4-5D6E-409C-BE32-E72D297353CC}">
                <c16:uniqueId val="{00000000-682F-46AB-A2EA-A16BE02C4FA7}"/>
              </c:ext>
            </c:extLst>
          </c:dPt>
          <c:dLbls>
            <c:dLbl>
              <c:idx val="0"/>
              <c:tx>
                <c:rich>
                  <a:bodyPr/>
                  <a:lstStyle/>
                  <a:p>
                    <a:pPr>
                      <a:defRPr sz="1200" b="0" i="0" u="none" strike="noStrike" baseline="0">
                        <a:solidFill>
                          <a:srgbClr val="000000"/>
                        </a:solidFill>
                        <a:latin typeface="標楷體"/>
                        <a:ea typeface="標楷體"/>
                        <a:cs typeface="標楷體"/>
                      </a:defRPr>
                    </a:pPr>
                    <a:r>
                      <a:rPr lang="zh-TW" altLang="en-US" sz="1200" b="0" i="0" u="none" strike="noStrike" baseline="0">
                        <a:solidFill>
                          <a:srgbClr val="000000"/>
                        </a:solidFill>
                        <a:latin typeface="標楷體"/>
                        <a:ea typeface="標楷體"/>
                      </a:rPr>
                      <a:t>投融資業務收入</a:t>
                    </a:r>
                  </a:p>
                  <a:p>
                    <a:pPr>
                      <a:defRPr sz="1200" b="0" i="0" u="none" strike="noStrike" baseline="0">
                        <a:solidFill>
                          <a:srgbClr val="000000"/>
                        </a:solidFill>
                        <a:latin typeface="標楷體"/>
                        <a:ea typeface="標楷體"/>
                        <a:cs typeface="標楷體"/>
                      </a:defRPr>
                    </a:pPr>
                    <a:r>
                      <a:rPr lang="zh-TW" altLang="en-US" sz="1200" b="0" i="0" u="none" strike="noStrike" baseline="0">
                        <a:solidFill>
                          <a:srgbClr val="000000"/>
                        </a:solidFill>
                        <a:latin typeface="標楷體"/>
                        <a:ea typeface="標楷體"/>
                      </a:rPr>
                      <a:t>5.86%</a:t>
                    </a:r>
                  </a:p>
                </c:rich>
              </c:tx>
              <c:spPr>
                <a:noFill/>
                <a:ln w="25400">
                  <a:noFill/>
                </a:ln>
              </c:spPr>
              <c:dLblPos val="bestFit"/>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682F-46AB-A2EA-A16BE02C4FA7}"/>
                </c:ext>
              </c:extLst>
            </c:dLbl>
            <c:dLbl>
              <c:idx val="1"/>
              <c:numFmt formatCode="0.00%" sourceLinked="0"/>
              <c:spPr>
                <a:noFill/>
                <a:ln w="25400">
                  <a:noFill/>
                </a:ln>
              </c:spPr>
              <c:txPr>
                <a:bodyPr/>
                <a:lstStyle/>
                <a:p>
                  <a:pPr>
                    <a:defRPr sz="1200" b="0" i="0" u="none" strike="noStrike" baseline="0">
                      <a:solidFill>
                        <a:srgbClr val="000000"/>
                      </a:solidFill>
                      <a:latin typeface="標楷體"/>
                      <a:ea typeface="標楷體"/>
                      <a:cs typeface="標楷體"/>
                    </a:defRPr>
                  </a:pPr>
                  <a:endParaRPr lang="zh-TW"/>
                </a:p>
              </c:txPr>
              <c:dLblPos val="bestFi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1-682F-46AB-A2EA-A16BE02C4FA7}"/>
                </c:ext>
              </c:extLst>
            </c:dLbl>
            <c:dLbl>
              <c:idx val="2"/>
              <c:tx>
                <c:rich>
                  <a:bodyPr/>
                  <a:lstStyle/>
                  <a:p>
                    <a:pPr>
                      <a:defRPr sz="1200" b="0" i="0" u="none" strike="noStrike" baseline="0">
                        <a:solidFill>
                          <a:srgbClr val="000000"/>
                        </a:solidFill>
                        <a:latin typeface="標楷體"/>
                        <a:ea typeface="標楷體"/>
                        <a:cs typeface="標楷體"/>
                      </a:defRPr>
                    </a:pPr>
                    <a:r>
                      <a:rPr lang="zh-TW" altLang="en-US" sz="1200" b="0" i="0" u="none" strike="noStrike" baseline="0">
                        <a:solidFill>
                          <a:srgbClr val="000000"/>
                        </a:solidFill>
                        <a:latin typeface="標楷體"/>
                        <a:ea typeface="標楷體"/>
                      </a:rPr>
                      <a:t>其他業務收入</a:t>
                    </a:r>
                  </a:p>
                  <a:p>
                    <a:pPr>
                      <a:defRPr sz="1200" b="0" i="0" u="none" strike="noStrike" baseline="0">
                        <a:solidFill>
                          <a:srgbClr val="000000"/>
                        </a:solidFill>
                        <a:latin typeface="標楷體"/>
                        <a:ea typeface="標楷體"/>
                        <a:cs typeface="標楷體"/>
                      </a:defRPr>
                    </a:pPr>
                    <a:r>
                      <a:rPr lang="zh-TW" altLang="en-US" sz="1200" b="0" i="0" u="none" strike="noStrike" baseline="0">
                        <a:solidFill>
                          <a:srgbClr val="000000"/>
                        </a:solidFill>
                        <a:latin typeface="標楷體"/>
                        <a:ea typeface="標楷體"/>
                      </a:rPr>
                      <a:t>18.26%</a:t>
                    </a:r>
                  </a:p>
                </c:rich>
              </c:tx>
              <c:spPr>
                <a:noFill/>
                <a:ln w="25400">
                  <a:noFill/>
                </a:ln>
              </c:spPr>
              <c:dLblPos val="bestFit"/>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2-682F-46AB-A2EA-A16BE02C4FA7}"/>
                </c:ext>
              </c:extLst>
            </c:dLbl>
            <c:numFmt formatCode="0.00%" sourceLinked="0"/>
            <c:spPr>
              <a:noFill/>
              <a:ln w="25400">
                <a:noFill/>
              </a:ln>
            </c:spPr>
            <c:txPr>
              <a:bodyPr wrap="square" lIns="38100" tIns="19050" rIns="38100" bIns="19050" anchor="ctr">
                <a:spAutoFit/>
              </a:bodyPr>
              <a:lstStyle/>
              <a:p>
                <a:pPr>
                  <a:defRPr sz="1200" b="0" i="0" u="none" strike="noStrike" baseline="0">
                    <a:solidFill>
                      <a:srgbClr val="000000"/>
                    </a:solidFill>
                    <a:latin typeface="標楷體"/>
                    <a:ea typeface="標楷體"/>
                    <a:cs typeface="標楷體"/>
                  </a:defRPr>
                </a:pPr>
                <a:endParaRPr lang="zh-TW"/>
              </a:p>
            </c:txPr>
            <c:showLegendKey val="0"/>
            <c:showVal val="0"/>
            <c:showCatName val="1"/>
            <c:showSerName val="0"/>
            <c:showPercent val="1"/>
            <c:showBubbleSize val="0"/>
            <c:showLeaderLines val="1"/>
            <c:extLst>
              <c:ext xmlns:c15="http://schemas.microsoft.com/office/drawing/2012/chart" uri="{CE6537A1-D6FC-4f65-9D91-7224C49458BB}"/>
            </c:extLst>
          </c:dLbls>
          <c:val>
            <c:numRef>
              <c:f>圖3!#REF!</c:f>
              <c:numCache>
                <c:formatCode>General</c:formatCode>
                <c:ptCount val="1"/>
                <c:pt idx="0">
                  <c:v>1</c:v>
                </c:pt>
              </c:numCache>
            </c:numRef>
          </c:val>
          <c:extLst>
            <c:ext xmlns:c15="http://schemas.microsoft.com/office/drawing/2012/chart" uri="{02D57815-91ED-43cb-92C2-25804820EDAC}">
              <c15:filteredCategoryTitle>
                <c15:cat>
                  <c:numRef>
                    <c:extLst>
                      <c:ext uri="{02D57815-91ED-43cb-92C2-25804820EDAC}">
                        <c15:formulaRef>
                          <c15:sqref>圖3!#REF!</c15:sqref>
                        </c15:formulaRef>
                      </c:ext>
                    </c:extLst>
                    <c:numCache>
                      <c:formatCode>General</c:formatCode>
                      <c:ptCount val="1"/>
                      <c:pt idx="0">
                        <c:v>1</c:v>
                      </c:pt>
                    </c:numCache>
                  </c:numRef>
                </c15:cat>
              </c15:filteredCategoryTitle>
            </c:ext>
            <c:ext xmlns:c16="http://schemas.microsoft.com/office/drawing/2014/chart" uri="{C3380CC4-5D6E-409C-BE32-E72D297353CC}">
              <c16:uniqueId val="{00000003-682F-46AB-A2EA-A16BE02C4FA7}"/>
            </c:ext>
          </c:extLst>
        </c:ser>
        <c:dLbls>
          <c:showLegendKey val="0"/>
          <c:showVal val="0"/>
          <c:showCatName val="0"/>
          <c:showSerName val="0"/>
          <c:showPercent val="0"/>
          <c:showBubbleSize val="0"/>
          <c:showLeaderLines val="1"/>
        </c:dLbls>
      </c:pie3DChart>
      <c:spPr>
        <a:noFill/>
        <a:ln w="25400">
          <a:noFill/>
        </a:ln>
      </c:spPr>
    </c:plotArea>
    <c:plotVisOnly val="1"/>
    <c:dispBlanksAs val="zero"/>
    <c:showDLblsOverMax val="0"/>
  </c:chart>
  <c:spPr>
    <a:solidFill>
      <a:srgbClr val="FFFFFF"/>
    </a:solidFill>
    <a:ln w="6350">
      <a:noFill/>
    </a:ln>
  </c:spPr>
  <c:txPr>
    <a:bodyPr/>
    <a:lstStyle/>
    <a:p>
      <a:pPr>
        <a:defRPr sz="1200" b="0" i="0" u="none" strike="noStrike" baseline="0">
          <a:solidFill>
            <a:srgbClr val="000000"/>
          </a:solidFill>
          <a:latin typeface="標楷體"/>
          <a:ea typeface="標楷體"/>
          <a:cs typeface="標楷體"/>
        </a:defRPr>
      </a:pPr>
      <a:endParaRPr lang="zh-TW"/>
    </a:p>
  </c:txPr>
  <c:printSettings>
    <c:headerFooter alignWithMargins="0">
      <c:oddHeader>&amp;A</c:oddHeader>
      <c:oddFooter>第 &amp;P 頁</c:oddFooter>
    </c:headerFooter>
    <c:pageMargins b="0.98425196850393704" l="0.74803149606299213" r="0.74803149606299213" t="0.98425196850393704" header="0.51181102362204722" footer="0.51181102362204722"/>
    <c:pageSetup paperSize="9" orientation="landscape"/>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0" i="0" u="none" strike="noStrike" baseline="0">
                <a:solidFill>
                  <a:srgbClr val="000000"/>
                </a:solidFill>
                <a:latin typeface="新細明體"/>
                <a:ea typeface="新細明體"/>
                <a:cs typeface="新細明體"/>
              </a:defRPr>
            </a:pPr>
            <a:r>
              <a:rPr lang="zh-TW" altLang="en-US"/>
              <a:t>成本與費用及謄餘</a:t>
            </a:r>
          </a:p>
        </c:rich>
      </c:tx>
      <c:overlay val="0"/>
      <c:spPr>
        <a:noFill/>
        <a:ln w="25400">
          <a:noFill/>
        </a:ln>
      </c:spPr>
    </c:title>
    <c:autoTitleDeleted val="0"/>
    <c:view3D>
      <c:rotX val="15"/>
      <c:rotY val="0"/>
      <c:rAngAx val="0"/>
      <c:perspective val="0"/>
    </c:view3D>
    <c:floor>
      <c:thickness val="0"/>
    </c:floor>
    <c:sideWall>
      <c:thickness val="0"/>
    </c:sideWall>
    <c:backWall>
      <c:thickness val="0"/>
    </c:backWall>
    <c:plotArea>
      <c:layout/>
      <c:pie3DChart>
        <c:varyColors val="1"/>
        <c:ser>
          <c:idx val="0"/>
          <c:order val="0"/>
          <c:spPr>
            <a:ln w="12700">
              <a:solidFill>
                <a:srgbClr val="000000"/>
              </a:solidFill>
              <a:prstDash val="solid"/>
            </a:ln>
          </c:spPr>
          <c:dPt>
            <c:idx val="0"/>
            <c:bubble3D val="0"/>
            <c:spPr>
              <a:blipFill dpi="0" rotWithShape="0">
                <a:blip xmlns:r="http://schemas.openxmlformats.org/officeDocument/2006/relationships" r:embed="rId1"/>
                <a:srcRect/>
                <a:tile tx="0" ty="0" sx="100000" sy="100000" flip="none" algn="tl"/>
              </a:blipFill>
              <a:ln w="12700">
                <a:solidFill>
                  <a:srgbClr val="000000"/>
                </a:solidFill>
                <a:prstDash val="solid"/>
              </a:ln>
            </c:spPr>
            <c:extLst>
              <c:ext xmlns:c16="http://schemas.microsoft.com/office/drawing/2014/chart" uri="{C3380CC4-5D6E-409C-BE32-E72D297353CC}">
                <c16:uniqueId val="{00000000-8B63-4E79-AC9B-842C1C1A1B4A}"/>
              </c:ext>
            </c:extLst>
          </c:dPt>
          <c:dLbls>
            <c:dLbl>
              <c:idx val="0"/>
              <c:tx>
                <c:rich>
                  <a:bodyPr/>
                  <a:lstStyle/>
                  <a:p>
                    <a:pPr>
                      <a:defRPr sz="1200" b="0" i="0" u="none" strike="noStrike" baseline="0">
                        <a:solidFill>
                          <a:srgbClr val="000000"/>
                        </a:solidFill>
                        <a:latin typeface="新細明體"/>
                        <a:ea typeface="新細明體"/>
                        <a:cs typeface="新細明體"/>
                      </a:defRPr>
                    </a:pPr>
                    <a:r>
                      <a:rPr lang="zh-TW" altLang="en-US" sz="1200" b="0" i="0" u="none" strike="noStrike" baseline="0">
                        <a:solidFill>
                          <a:srgbClr val="000000"/>
                        </a:solidFill>
                        <a:latin typeface="標楷體"/>
                        <a:ea typeface="標楷體"/>
                      </a:rPr>
                      <a:t>投融資業務成本</a:t>
                    </a:r>
                  </a:p>
                  <a:p>
                    <a:pPr>
                      <a:defRPr sz="1200" b="0" i="0" u="none" strike="noStrike" baseline="0">
                        <a:solidFill>
                          <a:srgbClr val="000000"/>
                        </a:solidFill>
                        <a:latin typeface="新細明體"/>
                        <a:ea typeface="新細明體"/>
                        <a:cs typeface="新細明體"/>
                      </a:defRPr>
                    </a:pPr>
                    <a:r>
                      <a:rPr lang="zh-TW" altLang="en-US" sz="1200" b="0" i="0" u="none" strike="noStrike" baseline="0">
                        <a:solidFill>
                          <a:srgbClr val="000000"/>
                        </a:solidFill>
                        <a:latin typeface="標楷體"/>
                        <a:ea typeface="標楷體"/>
                      </a:rPr>
                      <a:t>0.12%</a:t>
                    </a:r>
                  </a:p>
                </c:rich>
              </c:tx>
              <c:spPr>
                <a:noFill/>
                <a:ln w="25400">
                  <a:noFill/>
                </a:ln>
              </c:spPr>
              <c:dLblPos val="bestFit"/>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8B63-4E79-AC9B-842C1C1A1B4A}"/>
                </c:ext>
              </c:extLst>
            </c:dLbl>
            <c:dLbl>
              <c:idx val="1"/>
              <c:numFmt formatCode="0.00%" sourceLinked="0"/>
              <c:spPr>
                <a:noFill/>
                <a:ln w="25400">
                  <a:noFill/>
                </a:ln>
              </c:spPr>
              <c:txPr>
                <a:bodyPr/>
                <a:lstStyle/>
                <a:p>
                  <a:pPr>
                    <a:defRPr sz="1200" b="0" i="0" u="none" strike="noStrike" baseline="0">
                      <a:solidFill>
                        <a:srgbClr val="000000"/>
                      </a:solidFill>
                      <a:latin typeface="標楷體"/>
                      <a:ea typeface="標楷體"/>
                      <a:cs typeface="標楷體"/>
                    </a:defRPr>
                  </a:pPr>
                  <a:endParaRPr lang="zh-TW"/>
                </a:p>
              </c:txPr>
              <c:dLblPos val="bestFi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1-8B63-4E79-AC9B-842C1C1A1B4A}"/>
                </c:ext>
              </c:extLst>
            </c:dLbl>
            <c:dLbl>
              <c:idx val="2"/>
              <c:tx>
                <c:rich>
                  <a:bodyPr/>
                  <a:lstStyle/>
                  <a:p>
                    <a:pPr>
                      <a:defRPr sz="1200" b="0" i="0" u="none" strike="noStrike" baseline="0">
                        <a:solidFill>
                          <a:srgbClr val="000000"/>
                        </a:solidFill>
                        <a:latin typeface="新細明體"/>
                        <a:ea typeface="新細明體"/>
                        <a:cs typeface="新細明體"/>
                      </a:defRPr>
                    </a:pPr>
                    <a:r>
                      <a:rPr lang="zh-TW" altLang="en-US" sz="1200" b="0" i="0" u="none" strike="noStrike" baseline="0">
                        <a:solidFill>
                          <a:srgbClr val="000000"/>
                        </a:solidFill>
                        <a:latin typeface="標楷體"/>
                        <a:ea typeface="標楷體"/>
                      </a:rPr>
                      <a:t>行銷及業務費用</a:t>
                    </a:r>
                  </a:p>
                  <a:p>
                    <a:pPr>
                      <a:defRPr sz="1200" b="0" i="0" u="none" strike="noStrike" baseline="0">
                        <a:solidFill>
                          <a:srgbClr val="000000"/>
                        </a:solidFill>
                        <a:latin typeface="新細明體"/>
                        <a:ea typeface="新細明體"/>
                        <a:cs typeface="新細明體"/>
                      </a:defRPr>
                    </a:pPr>
                    <a:r>
                      <a:rPr lang="zh-TW" altLang="en-US" sz="1200" b="0" i="0" u="none" strike="noStrike" baseline="0">
                        <a:solidFill>
                          <a:srgbClr val="000000"/>
                        </a:solidFill>
                        <a:latin typeface="標楷體"/>
                        <a:ea typeface="標楷體"/>
                      </a:rPr>
                      <a:t>1.74%</a:t>
                    </a:r>
                  </a:p>
                </c:rich>
              </c:tx>
              <c:spPr>
                <a:noFill/>
                <a:ln w="25400">
                  <a:noFill/>
                </a:ln>
              </c:spPr>
              <c:dLblPos val="bestFit"/>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2-8B63-4E79-AC9B-842C1C1A1B4A}"/>
                </c:ext>
              </c:extLst>
            </c:dLbl>
            <c:dLbl>
              <c:idx val="3"/>
              <c:numFmt formatCode="0.00%" sourceLinked="0"/>
              <c:spPr>
                <a:noFill/>
                <a:ln w="25400">
                  <a:noFill/>
                </a:ln>
              </c:spPr>
              <c:txPr>
                <a:bodyPr/>
                <a:lstStyle/>
                <a:p>
                  <a:pPr>
                    <a:defRPr sz="1200" b="0" i="0" u="none" strike="noStrike" baseline="0">
                      <a:solidFill>
                        <a:srgbClr val="000000"/>
                      </a:solidFill>
                      <a:latin typeface="標楷體"/>
                      <a:ea typeface="標楷體"/>
                      <a:cs typeface="標楷體"/>
                    </a:defRPr>
                  </a:pPr>
                  <a:endParaRPr lang="zh-TW"/>
                </a:p>
              </c:txPr>
              <c:dLblPos val="bestFi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3-8B63-4E79-AC9B-842C1C1A1B4A}"/>
                </c:ext>
              </c:extLst>
            </c:dLbl>
            <c:numFmt formatCode="0.00%" sourceLinked="0"/>
            <c:spPr>
              <a:noFill/>
              <a:ln w="25400">
                <a:noFill/>
              </a:ln>
            </c:spPr>
            <c:txPr>
              <a:bodyPr wrap="square" lIns="38100" tIns="19050" rIns="38100" bIns="19050" anchor="ctr">
                <a:spAutoFit/>
              </a:bodyPr>
              <a:lstStyle/>
              <a:p>
                <a:pPr>
                  <a:defRPr sz="1200" b="0" i="0" u="none" strike="noStrike" baseline="0">
                    <a:solidFill>
                      <a:srgbClr val="000000"/>
                    </a:solidFill>
                    <a:latin typeface="標楷體"/>
                    <a:ea typeface="標楷體"/>
                    <a:cs typeface="標楷體"/>
                  </a:defRPr>
                </a:pPr>
                <a:endParaRPr lang="zh-TW"/>
              </a:p>
            </c:txPr>
            <c:showLegendKey val="0"/>
            <c:showVal val="0"/>
            <c:showCatName val="1"/>
            <c:showSerName val="0"/>
            <c:showPercent val="1"/>
            <c:showBubbleSize val="0"/>
            <c:showLeaderLines val="1"/>
            <c:extLst>
              <c:ext xmlns:c15="http://schemas.microsoft.com/office/drawing/2012/chart" uri="{CE6537A1-D6FC-4f65-9D91-7224C49458BB}"/>
            </c:extLst>
          </c:dLbls>
          <c:val>
            <c:numRef>
              <c:f>圖3!#REF!</c:f>
              <c:numCache>
                <c:formatCode>General</c:formatCode>
                <c:ptCount val="1"/>
                <c:pt idx="0">
                  <c:v>1</c:v>
                </c:pt>
              </c:numCache>
            </c:numRef>
          </c:val>
          <c:extLst>
            <c:ext xmlns:c15="http://schemas.microsoft.com/office/drawing/2012/chart" uri="{02D57815-91ED-43cb-92C2-25804820EDAC}">
              <c15:filteredCategoryTitle>
                <c15:cat>
                  <c:numRef>
                    <c:extLst>
                      <c:ext uri="{02D57815-91ED-43cb-92C2-25804820EDAC}">
                        <c15:formulaRef>
                          <c15:sqref>圖3!#REF!</c15:sqref>
                        </c15:formulaRef>
                      </c:ext>
                    </c:extLst>
                    <c:numCache>
                      <c:formatCode>General</c:formatCode>
                      <c:ptCount val="1"/>
                      <c:pt idx="0">
                        <c:v>1</c:v>
                      </c:pt>
                    </c:numCache>
                  </c:numRef>
                </c15:cat>
              </c15:filteredCategoryTitle>
            </c:ext>
            <c:ext xmlns:c16="http://schemas.microsoft.com/office/drawing/2014/chart" uri="{C3380CC4-5D6E-409C-BE32-E72D297353CC}">
              <c16:uniqueId val="{00000004-8B63-4E79-AC9B-842C1C1A1B4A}"/>
            </c:ext>
          </c:extLst>
        </c:ser>
        <c:dLbls>
          <c:showLegendKey val="0"/>
          <c:showVal val="0"/>
          <c:showCatName val="0"/>
          <c:showSerName val="0"/>
          <c:showPercent val="0"/>
          <c:showBubbleSize val="0"/>
          <c:showLeaderLines val="1"/>
        </c:dLbls>
      </c:pie3DChart>
      <c:spPr>
        <a:noFill/>
        <a:ln w="25400">
          <a:noFill/>
        </a:ln>
      </c:spPr>
    </c:plotArea>
    <c:plotVisOnly val="1"/>
    <c:dispBlanksAs val="zero"/>
    <c:showDLblsOverMax val="0"/>
  </c:chart>
  <c:spPr>
    <a:solidFill>
      <a:srgbClr val="FFFFFF"/>
    </a:solidFill>
    <a:ln w="6350">
      <a:noFill/>
    </a:ln>
  </c:spPr>
  <c:txPr>
    <a:bodyPr/>
    <a:lstStyle/>
    <a:p>
      <a:pPr>
        <a:defRPr sz="1200" b="0" i="0" u="none" strike="noStrike" baseline="0">
          <a:solidFill>
            <a:srgbClr val="000000"/>
          </a:solidFill>
          <a:latin typeface="新細明體"/>
          <a:ea typeface="新細明體"/>
          <a:cs typeface="新細明體"/>
        </a:defRPr>
      </a:pPr>
      <a:endParaRPr lang="zh-TW"/>
    </a:p>
  </c:txPr>
  <c:printSettings>
    <c:headerFooter alignWithMargins="0">
      <c:oddHeader>&amp;A</c:oddHeader>
      <c:oddFooter>第 &amp;P 頁</c:oddFooter>
    </c:headerFooter>
    <c:pageMargins b="1" l="0.75" r="0.75" t="1" header="0.5" footer="0.5"/>
    <c:pageSetup paperSize="12" firstPageNumber="11" orientation="portrait" useFirstPageNumber="1" horizontalDpi="1200" verticalDpi="1200"/>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4106591169260152"/>
          <c:y val="0.16329744811666685"/>
          <c:w val="0.83098214897050915"/>
          <c:h val="0.68273885450682614"/>
        </c:manualLayout>
      </c:layout>
      <c:barChart>
        <c:barDir val="col"/>
        <c:grouping val="clustered"/>
        <c:varyColors val="0"/>
        <c:ser>
          <c:idx val="0"/>
          <c:order val="0"/>
          <c:tx>
            <c:strRef>
              <c:f>圖3!$A$26</c:f>
              <c:strCache>
                <c:ptCount val="1"/>
                <c:pt idx="0">
                  <c:v>收入合計</c:v>
                </c:pt>
              </c:strCache>
            </c:strRef>
          </c:tx>
          <c:spPr>
            <a:solidFill>
              <a:schemeClr val="accent4">
                <a:lumMod val="20000"/>
                <a:lumOff val="80000"/>
              </a:schemeClr>
            </a:solidFill>
            <a:ln w="12700">
              <a:solidFill>
                <a:srgbClr val="000000"/>
              </a:solidFill>
              <a:prstDash val="solid"/>
            </a:ln>
          </c:spPr>
          <c:invertIfNegative val="0"/>
          <c:cat>
            <c:strRef>
              <c:f>圖3!$B$37:$F$37</c:f>
              <c:strCache>
                <c:ptCount val="5"/>
                <c:pt idx="0">
                  <c:v>112</c:v>
                </c:pt>
                <c:pt idx="1">
                  <c:v>113</c:v>
                </c:pt>
                <c:pt idx="2">
                  <c:v>114</c:v>
                </c:pt>
                <c:pt idx="3">
                  <c:v>115</c:v>
                </c:pt>
                <c:pt idx="4">
                  <c:v>116</c:v>
                </c:pt>
              </c:strCache>
            </c:strRef>
          </c:cat>
          <c:val>
            <c:numRef>
              <c:f>圖3!$B$26:$F$26</c:f>
              <c:numCache>
                <c:formatCode>#,##0</c:formatCode>
                <c:ptCount val="5"/>
                <c:pt idx="0">
                  <c:v>233720579</c:v>
                </c:pt>
                <c:pt idx="1">
                  <c:v>263062360</c:v>
                </c:pt>
                <c:pt idx="2">
                  <c:v>297407060</c:v>
                </c:pt>
                <c:pt idx="3">
                  <c:v>138058934</c:v>
                </c:pt>
                <c:pt idx="4">
                  <c:v>158746534</c:v>
                </c:pt>
              </c:numCache>
            </c:numRef>
          </c:val>
          <c:extLst>
            <c:ext xmlns:c16="http://schemas.microsoft.com/office/drawing/2014/chart" uri="{C3380CC4-5D6E-409C-BE32-E72D297353CC}">
              <c16:uniqueId val="{00000000-8F14-4A94-8F90-61A0B27F96B7}"/>
            </c:ext>
          </c:extLst>
        </c:ser>
        <c:ser>
          <c:idx val="1"/>
          <c:order val="1"/>
          <c:tx>
            <c:strRef>
              <c:f>圖3!$A$30</c:f>
              <c:strCache>
                <c:ptCount val="1"/>
                <c:pt idx="0">
                  <c:v>費用合計</c:v>
                </c:pt>
              </c:strCache>
            </c:strRef>
          </c:tx>
          <c:spPr>
            <a:solidFill>
              <a:schemeClr val="accent3">
                <a:lumMod val="75000"/>
              </a:schemeClr>
            </a:solidFill>
            <a:ln w="12700">
              <a:solidFill>
                <a:srgbClr val="000000"/>
              </a:solidFill>
              <a:prstDash val="solid"/>
            </a:ln>
          </c:spPr>
          <c:invertIfNegative val="0"/>
          <c:cat>
            <c:strRef>
              <c:f>圖3!$B$37:$F$37</c:f>
              <c:strCache>
                <c:ptCount val="5"/>
                <c:pt idx="0">
                  <c:v>112</c:v>
                </c:pt>
                <c:pt idx="1">
                  <c:v>113</c:v>
                </c:pt>
                <c:pt idx="2">
                  <c:v>114</c:v>
                </c:pt>
                <c:pt idx="3">
                  <c:v>115</c:v>
                </c:pt>
                <c:pt idx="4">
                  <c:v>116</c:v>
                </c:pt>
              </c:strCache>
            </c:strRef>
          </c:cat>
          <c:val>
            <c:numRef>
              <c:f>圖3!$B$30:$F$30</c:f>
              <c:numCache>
                <c:formatCode>#,##0</c:formatCode>
                <c:ptCount val="5"/>
                <c:pt idx="0">
                  <c:v>233720579</c:v>
                </c:pt>
                <c:pt idx="1">
                  <c:v>263062360</c:v>
                </c:pt>
                <c:pt idx="2">
                  <c:v>297407060</c:v>
                </c:pt>
                <c:pt idx="3">
                  <c:v>138058934</c:v>
                </c:pt>
                <c:pt idx="4">
                  <c:v>158746534</c:v>
                </c:pt>
              </c:numCache>
            </c:numRef>
          </c:val>
          <c:extLst>
            <c:ext xmlns:c16="http://schemas.microsoft.com/office/drawing/2014/chart" uri="{C3380CC4-5D6E-409C-BE32-E72D297353CC}">
              <c16:uniqueId val="{00000001-8F14-4A94-8F90-61A0B27F96B7}"/>
            </c:ext>
          </c:extLst>
        </c:ser>
        <c:dLbls>
          <c:showLegendKey val="0"/>
          <c:showVal val="0"/>
          <c:showCatName val="0"/>
          <c:showSerName val="0"/>
          <c:showPercent val="0"/>
          <c:showBubbleSize val="0"/>
        </c:dLbls>
        <c:gapWidth val="150"/>
        <c:axId val="955851344"/>
        <c:axId val="1"/>
      </c:barChart>
      <c:catAx>
        <c:axId val="955851344"/>
        <c:scaling>
          <c:orientation val="minMax"/>
        </c:scaling>
        <c:delete val="0"/>
        <c:axPos val="b"/>
        <c:title>
          <c:tx>
            <c:rich>
              <a:bodyPr/>
              <a:lstStyle/>
              <a:p>
                <a:pPr>
                  <a:defRPr/>
                </a:pPr>
                <a:r>
                  <a:rPr lang="zh-TW" altLang="zh-TW" sz="1200" b="0" i="0" baseline="0">
                    <a:latin typeface="標楷體" pitchFamily="65" charset="-120"/>
                    <a:ea typeface="標楷體" pitchFamily="65" charset="-120"/>
                  </a:rPr>
                  <a:t>年度</a:t>
                </a:r>
                <a:endParaRPr lang="zh-TW" altLang="zh-TW" sz="1200">
                  <a:latin typeface="標楷體" pitchFamily="65" charset="-120"/>
                  <a:ea typeface="標楷體" pitchFamily="65" charset="-120"/>
                </a:endParaRPr>
              </a:p>
            </c:rich>
          </c:tx>
          <c:layout>
            <c:manualLayout>
              <c:xMode val="edge"/>
              <c:yMode val="edge"/>
              <c:x val="0.92385476027208313"/>
              <c:y val="0.8560144604565938"/>
            </c:manualLayout>
          </c:layout>
          <c:overlay val="0"/>
        </c:title>
        <c:numFmt formatCode="General" sourceLinked="1"/>
        <c:majorTickMark val="in"/>
        <c:minorTickMark val="none"/>
        <c:tickLblPos val="nextTo"/>
        <c:spPr>
          <a:ln w="3175">
            <a:solidFill>
              <a:srgbClr val="000000"/>
            </a:solidFill>
            <a:prstDash val="solid"/>
          </a:ln>
        </c:spPr>
        <c:txPr>
          <a:bodyPr rot="0" vert="horz"/>
          <a:lstStyle/>
          <a:p>
            <a:pPr>
              <a:defRPr sz="1050" b="0" i="0" u="none" strike="noStrike" baseline="0">
                <a:solidFill>
                  <a:sysClr val="windowText" lastClr="000000"/>
                </a:solidFill>
                <a:latin typeface="Times New Roman"/>
                <a:ea typeface="Times New Roman"/>
                <a:cs typeface="Times New Roman"/>
              </a:defRPr>
            </a:pPr>
            <a:endParaRPr lang="zh-TW"/>
          </a:p>
        </c:txPr>
        <c:crossAx val="1"/>
        <c:crosses val="autoZero"/>
        <c:auto val="1"/>
        <c:lblAlgn val="ctr"/>
        <c:lblOffset val="100"/>
        <c:tickLblSkip val="1"/>
        <c:tickMarkSkip val="1"/>
        <c:noMultiLvlLbl val="0"/>
      </c:catAx>
      <c:valAx>
        <c:axId val="1"/>
        <c:scaling>
          <c:orientation val="minMax"/>
        </c:scaling>
        <c:delete val="0"/>
        <c:axPos val="l"/>
        <c:majorGridlines>
          <c:spPr>
            <a:ln w="3175">
              <a:solidFill>
                <a:srgbClr val="000000"/>
              </a:solidFill>
              <a:prstDash val="solid"/>
            </a:ln>
          </c:spPr>
        </c:majorGridlines>
        <c:title>
          <c:tx>
            <c:rich>
              <a:bodyPr rot="0" vert="horz"/>
              <a:lstStyle/>
              <a:p>
                <a:pPr>
                  <a:defRPr/>
                </a:pPr>
                <a:r>
                  <a:rPr lang="zh-TW" altLang="zh-TW" sz="1200" b="0" i="0" u="none" strike="noStrike" baseline="0">
                    <a:latin typeface="標楷體" pitchFamily="65" charset="-120"/>
                    <a:ea typeface="標楷體" pitchFamily="65" charset="-120"/>
                  </a:rPr>
                  <a:t>百萬元</a:t>
                </a:r>
                <a:endParaRPr lang="zh-TW" altLang="en-US" sz="1200">
                  <a:latin typeface="標楷體" pitchFamily="65" charset="-120"/>
                  <a:ea typeface="標楷體" pitchFamily="65" charset="-120"/>
                </a:endParaRPr>
              </a:p>
            </c:rich>
          </c:tx>
          <c:layout>
            <c:manualLayout>
              <c:xMode val="edge"/>
              <c:yMode val="edge"/>
              <c:x val="2.0393227873542835E-2"/>
              <c:y val="7.3998208950296296E-2"/>
            </c:manualLayout>
          </c:layout>
          <c:overlay val="0"/>
        </c:title>
        <c:numFmt formatCode="#,##0_ " sourceLinked="0"/>
        <c:majorTickMark val="in"/>
        <c:minorTickMark val="none"/>
        <c:tickLblPos val="nextTo"/>
        <c:spPr>
          <a:ln w="3175">
            <a:solidFill>
              <a:srgbClr val="000000"/>
            </a:solidFill>
            <a:prstDash val="solid"/>
          </a:ln>
        </c:spPr>
        <c:txPr>
          <a:bodyPr rot="0" vert="horz"/>
          <a:lstStyle/>
          <a:p>
            <a:pPr>
              <a:defRPr sz="1050" b="0" i="0" u="none" strike="noStrike" baseline="0">
                <a:solidFill>
                  <a:srgbClr val="000000"/>
                </a:solidFill>
                <a:latin typeface="Times New Roman"/>
                <a:ea typeface="Times New Roman"/>
                <a:cs typeface="Times New Roman"/>
              </a:defRPr>
            </a:pPr>
            <a:endParaRPr lang="zh-TW"/>
          </a:p>
        </c:txPr>
        <c:crossAx val="955851344"/>
        <c:crosses val="autoZero"/>
        <c:crossBetween val="between"/>
        <c:dispUnits>
          <c:builtInUnit val="thousands"/>
        </c:dispUnits>
      </c:valAx>
      <c:spPr>
        <a:solidFill>
          <a:srgbClr val="FFFFFF"/>
        </a:solidFill>
        <a:ln w="3175">
          <a:solidFill>
            <a:srgbClr val="000000"/>
          </a:solidFill>
          <a:prstDash val="solid"/>
        </a:ln>
      </c:spPr>
    </c:plotArea>
    <c:legend>
      <c:legendPos val="r"/>
      <c:legendEntry>
        <c:idx val="0"/>
        <c:txPr>
          <a:bodyPr/>
          <a:lstStyle/>
          <a:p>
            <a:pPr>
              <a:defRPr sz="1100">
                <a:latin typeface="標楷體" pitchFamily="65" charset="-120"/>
                <a:ea typeface="標楷體" pitchFamily="65" charset="-120"/>
              </a:defRPr>
            </a:pPr>
            <a:endParaRPr lang="zh-TW"/>
          </a:p>
        </c:txPr>
      </c:legendEntry>
      <c:legendEntry>
        <c:idx val="1"/>
        <c:txPr>
          <a:bodyPr/>
          <a:lstStyle/>
          <a:p>
            <a:pPr>
              <a:defRPr sz="1100">
                <a:latin typeface="標楷體" pitchFamily="65" charset="-120"/>
                <a:ea typeface="標楷體" pitchFamily="65" charset="-120"/>
              </a:defRPr>
            </a:pPr>
            <a:endParaRPr lang="zh-TW"/>
          </a:p>
        </c:txPr>
      </c:legendEntry>
      <c:layout>
        <c:manualLayout>
          <c:xMode val="edge"/>
          <c:yMode val="edge"/>
          <c:x val="0.79766262325317427"/>
          <c:y val="2.9688505917892339E-2"/>
          <c:w val="0.16691829624900489"/>
          <c:h val="0.10625319830304229"/>
        </c:manualLayout>
      </c:layout>
      <c:overlay val="0"/>
    </c:legend>
    <c:plotVisOnly val="1"/>
    <c:dispBlanksAs val="gap"/>
    <c:showDLblsOverMax val="0"/>
  </c:chart>
  <c:spPr>
    <a:solidFill>
      <a:srgbClr val="FFFFFF"/>
    </a:solidFill>
    <a:ln w="6350">
      <a:noFill/>
    </a:ln>
  </c:spPr>
  <c:txPr>
    <a:bodyPr/>
    <a:lstStyle/>
    <a:p>
      <a:pPr>
        <a:defRPr sz="1000" b="0" i="0" u="none" strike="noStrike" baseline="0">
          <a:solidFill>
            <a:srgbClr val="000000"/>
          </a:solidFill>
          <a:latin typeface="新細明體"/>
          <a:ea typeface="新細明體"/>
          <a:cs typeface="新細明體"/>
        </a:defRPr>
      </a:pPr>
      <a:endParaRPr lang="zh-TW"/>
    </a:p>
  </c:txPr>
  <c:printSettings>
    <c:headerFooter alignWithMargins="0"/>
    <c:pageMargins b="0.98425196850393704" l="0.74803149606299213" r="0.74803149606299213" t="0.98425196850393704" header="0.51181102362204722" footer="0.51181102362204722"/>
    <c:pageSetup paperSize="9" orientation="landscape"/>
  </c:printSettings>
  <c:userShapes r:id="rId1"/>
</c:chartSpac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3" Type="http://schemas.openxmlformats.org/officeDocument/2006/relationships/chart" Target="../charts/chart6.xml"/><Relationship Id="rId2" Type="http://schemas.openxmlformats.org/officeDocument/2006/relationships/chart" Target="../charts/chart5.xml"/><Relationship Id="rId1" Type="http://schemas.openxmlformats.org/officeDocument/2006/relationships/chart" Target="../charts/chart4.xml"/></Relationships>
</file>

<file path=xl/drawings/_rels/drawing6.xml.rels><?xml version="1.0" encoding="UTF-8" standalone="yes"?>
<Relationships xmlns="http://schemas.openxmlformats.org/package/2006/relationships"><Relationship Id="rId3" Type="http://schemas.openxmlformats.org/officeDocument/2006/relationships/chart" Target="../charts/chart9.xml"/><Relationship Id="rId2" Type="http://schemas.openxmlformats.org/officeDocument/2006/relationships/chart" Target="../charts/chart8.xml"/><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0</xdr:col>
      <xdr:colOff>0</xdr:colOff>
      <xdr:row>18</xdr:row>
      <xdr:rowOff>0</xdr:rowOff>
    </xdr:from>
    <xdr:to>
      <xdr:col>4</xdr:col>
      <xdr:colOff>0</xdr:colOff>
      <xdr:row>18</xdr:row>
      <xdr:rowOff>0</xdr:rowOff>
    </xdr:to>
    <xdr:graphicFrame macro="">
      <xdr:nvGraphicFramePr>
        <xdr:cNvPr id="57206910" name="圖表 1">
          <a:extLst>
            <a:ext uri="{FF2B5EF4-FFF2-40B4-BE49-F238E27FC236}">
              <a16:creationId xmlns:a16="http://schemas.microsoft.com/office/drawing/2014/main" id="{F207EF35-ACCE-41C4-929E-B8FEDA4CEDE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43180</xdr:colOff>
      <xdr:row>2</xdr:row>
      <xdr:rowOff>0</xdr:rowOff>
    </xdr:from>
    <xdr:to>
      <xdr:col>3</xdr:col>
      <xdr:colOff>1067301</xdr:colOff>
      <xdr:row>2</xdr:row>
      <xdr:rowOff>373380</xdr:rowOff>
    </xdr:to>
    <xdr:sp macro="" textlink="">
      <xdr:nvSpPr>
        <xdr:cNvPr id="3" name="Text Box 2">
          <a:extLst>
            <a:ext uri="{FF2B5EF4-FFF2-40B4-BE49-F238E27FC236}">
              <a16:creationId xmlns:a16="http://schemas.microsoft.com/office/drawing/2014/main" id="{3D877FDB-7326-4A3A-AC0B-4DAFC8B289A3}"/>
            </a:ext>
          </a:extLst>
        </xdr:cNvPr>
        <xdr:cNvSpPr txBox="1">
          <a:spLocks noChangeArrowheads="1"/>
        </xdr:cNvSpPr>
      </xdr:nvSpPr>
      <xdr:spPr bwMode="auto">
        <a:xfrm>
          <a:off x="43180" y="982980"/>
          <a:ext cx="4392161" cy="373380"/>
        </a:xfrm>
        <a:prstGeom prst="rect">
          <a:avLst/>
        </a:prstGeom>
        <a:noFill/>
        <a:ln>
          <a:noFill/>
        </a:ln>
      </xdr:spPr>
      <xdr:txBody>
        <a:bodyPr vertOverflow="clip" wrap="square" lIns="45720" tIns="41148" rIns="0" bIns="0" anchor="t" upright="1"/>
        <a:lstStyle/>
        <a:p>
          <a:pPr algn="l" rtl="0">
            <a:defRPr sz="1000"/>
          </a:pPr>
          <a:r>
            <a:rPr lang="zh-TW" altLang="en-US" sz="1500" b="1" i="0" u="none" strike="noStrike" baseline="0">
              <a:solidFill>
                <a:srgbClr val="000000"/>
              </a:solidFill>
              <a:latin typeface="標楷體"/>
              <a:ea typeface="標楷體"/>
            </a:rPr>
            <a:t>                          </a:t>
          </a:r>
          <a:r>
            <a:rPr lang="zh-TW" altLang="en-US" sz="1500" b="0" i="0" u="sng" strike="noStrike" baseline="0">
              <a:solidFill>
                <a:srgbClr val="000000"/>
              </a:solidFill>
              <a:latin typeface="標楷體"/>
              <a:ea typeface="標楷體"/>
            </a:rPr>
            <a:t>建設改良擴充</a:t>
          </a:r>
        </a:p>
      </xdr:txBody>
    </xdr:sp>
    <xdr:clientData/>
  </xdr:twoCellAnchor>
  <xdr:twoCellAnchor editAs="oneCell">
    <xdr:from>
      <xdr:col>1</xdr:col>
      <xdr:colOff>167640</xdr:colOff>
      <xdr:row>3</xdr:row>
      <xdr:rowOff>30480</xdr:rowOff>
    </xdr:from>
    <xdr:to>
      <xdr:col>4</xdr:col>
      <xdr:colOff>784860</xdr:colOff>
      <xdr:row>8</xdr:row>
      <xdr:rowOff>30480</xdr:rowOff>
    </xdr:to>
    <xdr:graphicFrame macro="">
      <xdr:nvGraphicFramePr>
        <xdr:cNvPr id="57206912" name="圖表 3">
          <a:extLst>
            <a:ext uri="{FF2B5EF4-FFF2-40B4-BE49-F238E27FC236}">
              <a16:creationId xmlns:a16="http://schemas.microsoft.com/office/drawing/2014/main" id="{6728163A-3308-483C-8646-23DAD542E06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0</xdr:col>
      <xdr:colOff>358140</xdr:colOff>
      <xdr:row>11</xdr:row>
      <xdr:rowOff>68580</xdr:rowOff>
    </xdr:from>
    <xdr:to>
      <xdr:col>4</xdr:col>
      <xdr:colOff>861060</xdr:colOff>
      <xdr:row>17</xdr:row>
      <xdr:rowOff>129540</xdr:rowOff>
    </xdr:to>
    <xdr:graphicFrame macro="">
      <xdr:nvGraphicFramePr>
        <xdr:cNvPr id="57206913" name="圖表 3">
          <a:extLst>
            <a:ext uri="{FF2B5EF4-FFF2-40B4-BE49-F238E27FC236}">
              <a16:creationId xmlns:a16="http://schemas.microsoft.com/office/drawing/2014/main" id="{7D33FA92-27E2-4D44-A3DA-CBC619601ED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10</xdr:row>
      <xdr:rowOff>83867</xdr:rowOff>
    </xdr:from>
    <xdr:to>
      <xdr:col>4</xdr:col>
      <xdr:colOff>199873</xdr:colOff>
      <xdr:row>11</xdr:row>
      <xdr:rowOff>73851</xdr:rowOff>
    </xdr:to>
    <xdr:sp macro="" textlink="">
      <xdr:nvSpPr>
        <xdr:cNvPr id="6" name="Text Box 2">
          <a:extLst>
            <a:ext uri="{FF2B5EF4-FFF2-40B4-BE49-F238E27FC236}">
              <a16:creationId xmlns:a16="http://schemas.microsoft.com/office/drawing/2014/main" id="{1A9E0768-AF07-449E-A5F8-D1F2646C2E6D}"/>
            </a:ext>
          </a:extLst>
        </xdr:cNvPr>
        <xdr:cNvSpPr txBox="1">
          <a:spLocks noChangeArrowheads="1"/>
        </xdr:cNvSpPr>
      </xdr:nvSpPr>
      <xdr:spPr bwMode="auto">
        <a:xfrm>
          <a:off x="0" y="3985307"/>
          <a:ext cx="4710913" cy="340504"/>
        </a:xfrm>
        <a:prstGeom prst="rect">
          <a:avLst/>
        </a:prstGeom>
        <a:noFill/>
        <a:ln>
          <a:noFill/>
        </a:ln>
      </xdr:spPr>
      <xdr:txBody>
        <a:bodyPr vertOverflow="clip" wrap="square" lIns="45720" tIns="41148" rIns="0" bIns="0" anchor="t" upright="1"/>
        <a:lstStyle/>
        <a:p>
          <a:pPr algn="l" rtl="0">
            <a:defRPr sz="1000"/>
          </a:pPr>
          <a:r>
            <a:rPr lang="zh-TW" altLang="en-US" sz="1500" b="1" i="0" u="none" strike="noStrike" baseline="0">
              <a:solidFill>
                <a:srgbClr val="000000"/>
              </a:solidFill>
              <a:latin typeface="標楷體"/>
              <a:ea typeface="標楷體"/>
            </a:rPr>
            <a:t>                            </a:t>
          </a:r>
          <a:r>
            <a:rPr lang="zh-TW" altLang="en-US" sz="1500" b="0" i="0" u="sng" strike="noStrike" baseline="0">
              <a:solidFill>
                <a:srgbClr val="000000"/>
              </a:solidFill>
              <a:latin typeface="標楷體"/>
              <a:ea typeface="標楷體"/>
            </a:rPr>
            <a:t>資金來源</a:t>
          </a:r>
        </a:p>
      </xdr:txBody>
    </xdr:sp>
    <xdr:clientData/>
  </xdr:twoCellAnchor>
  <xdr:twoCellAnchor>
    <xdr:from>
      <xdr:col>2</xdr:col>
      <xdr:colOff>1226820</xdr:colOff>
      <xdr:row>11</xdr:row>
      <xdr:rowOff>53340</xdr:rowOff>
    </xdr:from>
    <xdr:to>
      <xdr:col>3</xdr:col>
      <xdr:colOff>720786</xdr:colOff>
      <xdr:row>12</xdr:row>
      <xdr:rowOff>105689</xdr:rowOff>
    </xdr:to>
    <xdr:sp macro="" textlink="">
      <xdr:nvSpPr>
        <xdr:cNvPr id="8" name="Text Box 4">
          <a:extLst>
            <a:ext uri="{FF2B5EF4-FFF2-40B4-BE49-F238E27FC236}">
              <a16:creationId xmlns:a16="http://schemas.microsoft.com/office/drawing/2014/main" id="{1A06A3FF-EA0F-4891-87C3-19A3709FF674}"/>
            </a:ext>
          </a:extLst>
        </xdr:cNvPr>
        <xdr:cNvSpPr txBox="1">
          <a:spLocks noChangeArrowheads="1"/>
        </xdr:cNvSpPr>
      </xdr:nvSpPr>
      <xdr:spPr bwMode="auto">
        <a:xfrm>
          <a:off x="3307080" y="4305300"/>
          <a:ext cx="781746" cy="433349"/>
        </a:xfrm>
        <a:prstGeom prst="rect">
          <a:avLst/>
        </a:prstGeom>
        <a:noFill/>
        <a:ln>
          <a:noFill/>
        </a:ln>
        <a:effectLst/>
      </xdr:spPr>
      <xdr:txBody>
        <a:bodyPr wrap="square" lIns="27432" tIns="27432" rIns="27432" bIns="0" anchor="t" upright="1"/>
        <a:lstStyle>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a:pPr algn="ctr" rtl="0">
            <a:defRPr sz="1000"/>
          </a:pPr>
          <a:r>
            <a:rPr lang="zh-TW" altLang="en-US" sz="1000" b="0" i="0" u="none" strike="noStrike" baseline="0">
              <a:solidFill>
                <a:srgbClr val="000000"/>
              </a:solidFill>
              <a:latin typeface="Times New Roman" panose="02020603050405020304" pitchFamily="18" charset="0"/>
              <a:ea typeface="標楷體" panose="03000509000000000000" pitchFamily="65" charset="-120"/>
            </a:rPr>
            <a:t>自有資金</a:t>
          </a:r>
        </a:p>
        <a:p>
          <a:pPr algn="ctr" rtl="0">
            <a:defRPr sz="1000"/>
          </a:pPr>
          <a:r>
            <a:rPr lang="en-US" altLang="zh-TW" sz="1000" b="0" i="0" u="none" strike="noStrike" baseline="0">
              <a:solidFill>
                <a:srgbClr val="000000"/>
              </a:solidFill>
              <a:latin typeface="Times New Roman" panose="02020603050405020304" pitchFamily="18" charset="0"/>
              <a:ea typeface="標楷體" panose="03000509000000000000" pitchFamily="65" charset="-120"/>
              <a:cs typeface="Times New Roman"/>
            </a:rPr>
            <a:t>100</a:t>
          </a:r>
          <a:r>
            <a:rPr lang="zh-TW" altLang="en-US" sz="1000" b="0" i="0" u="none" strike="noStrike" baseline="0">
              <a:solidFill>
                <a:srgbClr val="000000"/>
              </a:solidFill>
              <a:latin typeface="Times New Roman" panose="02020603050405020304" pitchFamily="18" charset="0"/>
              <a:ea typeface="標楷體" panose="03000509000000000000" pitchFamily="65" charset="-120"/>
              <a:cs typeface="Times New Roman"/>
            </a:rPr>
            <a:t>.</a:t>
          </a:r>
          <a:r>
            <a:rPr lang="en-US" altLang="zh-TW" sz="1000" b="0" i="0" u="none" strike="noStrike" baseline="0">
              <a:solidFill>
                <a:srgbClr val="000000"/>
              </a:solidFill>
              <a:latin typeface="Times New Roman" panose="02020603050405020304" pitchFamily="18" charset="0"/>
              <a:ea typeface="標楷體" panose="03000509000000000000" pitchFamily="65" charset="-120"/>
              <a:cs typeface="Times New Roman"/>
            </a:rPr>
            <a:t>00</a:t>
          </a:r>
          <a:r>
            <a:rPr lang="zh-TW" altLang="en-US" sz="1000" b="0" i="0" u="none" strike="noStrike" baseline="0">
              <a:solidFill>
                <a:srgbClr val="000000"/>
              </a:solidFill>
              <a:latin typeface="Times New Roman" panose="02020603050405020304" pitchFamily="18" charset="0"/>
              <a:ea typeface="標楷體" panose="03000509000000000000" pitchFamily="65" charset="-120"/>
              <a:cs typeface="Times New Roman"/>
            </a:rPr>
            <a:t>%</a:t>
          </a:r>
        </a:p>
      </xdr:txBody>
    </xdr:sp>
    <xdr:clientData/>
  </xdr:twoCellAnchor>
</xdr:wsDr>
</file>

<file path=xl/drawings/drawing2.xml><?xml version="1.0" encoding="utf-8"?>
<c:userShapes xmlns:c="http://schemas.openxmlformats.org/drawingml/2006/chart">
  <cdr:relSizeAnchor xmlns:cdr="http://schemas.openxmlformats.org/drawingml/2006/chartDrawing">
    <cdr:from>
      <cdr:x>0.52147</cdr:x>
      <cdr:y>0.11902</cdr:y>
    </cdr:from>
    <cdr:to>
      <cdr:x>0.52147</cdr:x>
      <cdr:y>0.11902</cdr:y>
    </cdr:to>
    <cdr:sp macro="" textlink="">
      <cdr:nvSpPr>
        <cdr:cNvPr id="212993" name="Text Box 1"/>
        <cdr:cNvSpPr txBox="1">
          <a:spLocks xmlns:a="http://schemas.openxmlformats.org/drawingml/2006/main" noChangeArrowheads="1"/>
        </cdr:cNvSpPr>
      </cdr:nvSpPr>
      <cdr:spPr bwMode="auto">
        <a:xfrm xmlns:a="http://schemas.openxmlformats.org/drawingml/2006/main">
          <a:off x="2400922" y="271062"/>
          <a:ext cx="0" cy="0"/>
        </a:xfrm>
        <a:prstGeom xmlns:a="http://schemas.openxmlformats.org/drawingml/2006/main" prst="rect">
          <a:avLst/>
        </a:prstGeom>
        <a:noFill xmlns:a="http://schemas.openxmlformats.org/drawingml/2006/main"/>
        <a:ln xmlns:a="http://schemas.openxmlformats.org/drawingml/2006/main">
          <a:noFill/>
        </a:ln>
        <a:effectLst xmlns:a="http://schemas.openxmlformats.org/drawingml/2006/main"/>
      </cdr:spPr>
      <cdr:txBody>
        <a:bodyPr xmlns:a="http://schemas.openxmlformats.org/drawingml/2006/main"/>
        <a:lstStyle xmlns:a="http://schemas.openxmlformats.org/drawingml/2006/main"/>
        <a:p xmlns:a="http://schemas.openxmlformats.org/drawingml/2006/main">
          <a:endParaRPr lang="zh-TW" altLang="en-US"/>
        </a:p>
      </cdr:txBody>
    </cdr:sp>
  </cdr:relSizeAnchor>
  <cdr:relSizeAnchor xmlns:cdr="http://schemas.openxmlformats.org/drawingml/2006/chartDrawing">
    <cdr:from>
      <cdr:x>0.76907</cdr:x>
      <cdr:y>0.66287</cdr:y>
    </cdr:from>
    <cdr:to>
      <cdr:x>0.74528</cdr:x>
      <cdr:y>0.23114</cdr:y>
    </cdr:to>
    <cdr:sp macro="" textlink="">
      <cdr:nvSpPr>
        <cdr:cNvPr id="212995" name="Text Box 3"/>
        <cdr:cNvSpPr txBox="1">
          <a:spLocks xmlns:a="http://schemas.openxmlformats.org/drawingml/2006/main" noChangeArrowheads="1"/>
        </cdr:cNvSpPr>
      </cdr:nvSpPr>
      <cdr:spPr bwMode="auto">
        <a:xfrm xmlns:a="http://schemas.openxmlformats.org/drawingml/2006/main">
          <a:off x="5100862" y="1650863"/>
          <a:ext cx="351167" cy="412674"/>
        </a:xfrm>
        <a:prstGeom xmlns:a="http://schemas.openxmlformats.org/drawingml/2006/main" prst="rect">
          <a:avLst/>
        </a:prstGeom>
        <a:noFill xmlns:a="http://schemas.openxmlformats.org/drawingml/2006/main"/>
        <a:ln xmlns:a="http://schemas.openxmlformats.org/drawingml/2006/main">
          <a:noFill/>
        </a:ln>
        <a:effectLst xmlns:a="http://schemas.openxmlformats.org/drawingml/2006/main"/>
      </cdr:spPr>
      <cdr:txBody>
        <a:bodyPr xmlns:a="http://schemas.openxmlformats.org/drawingml/2006/main"/>
        <a:lstStyle xmlns:a="http://schemas.openxmlformats.org/drawingml/2006/main"/>
        <a:p xmlns:a="http://schemas.openxmlformats.org/drawingml/2006/main">
          <a:endParaRPr lang="zh-TW" altLang="en-US"/>
        </a:p>
      </cdr:txBody>
    </cdr:sp>
  </cdr:relSizeAnchor>
  <cdr:relSizeAnchor xmlns:cdr="http://schemas.openxmlformats.org/drawingml/2006/chartDrawing">
    <cdr:from>
      <cdr:x>0.80605</cdr:x>
      <cdr:y>0.015</cdr:y>
    </cdr:from>
    <cdr:to>
      <cdr:x>0.97152</cdr:x>
      <cdr:y>0.24248</cdr:y>
    </cdr:to>
    <cdr:sp macro="" textlink="">
      <cdr:nvSpPr>
        <cdr:cNvPr id="212996" name="Text Box 4"/>
        <cdr:cNvSpPr txBox="1">
          <a:spLocks xmlns:a="http://schemas.openxmlformats.org/drawingml/2006/main" noChangeArrowheads="1"/>
        </cdr:cNvSpPr>
      </cdr:nvSpPr>
      <cdr:spPr bwMode="auto">
        <a:xfrm xmlns:a="http://schemas.openxmlformats.org/drawingml/2006/main">
          <a:off x="4056102" y="28576"/>
          <a:ext cx="997563" cy="432892"/>
        </a:xfrm>
        <a:prstGeom xmlns:a="http://schemas.openxmlformats.org/drawingml/2006/main" prst="rect">
          <a:avLst/>
        </a:prstGeom>
        <a:noFill xmlns:a="http://schemas.openxmlformats.org/drawingml/2006/main"/>
        <a:ln xmlns:a="http://schemas.openxmlformats.org/drawingml/2006/main">
          <a:noFill/>
        </a:ln>
        <a:effectLst xmlns:a="http://schemas.openxmlformats.org/drawingml/2006/main"/>
      </cdr:spPr>
      <cdr:txBody>
        <a:bodyPr xmlns:a="http://schemas.openxmlformats.org/drawingml/2006/main" vertOverflow="clip" wrap="square" lIns="27432" tIns="27432" rIns="27432" bIns="0" anchor="t" upright="1"/>
        <a:lstStyle xmlns:a="http://schemas.openxmlformats.org/drawingml/2006/main"/>
        <a:p xmlns:a="http://schemas.openxmlformats.org/drawingml/2006/main">
          <a:pPr algn="ctr" rtl="0">
            <a:defRPr sz="1000"/>
          </a:pPr>
          <a:r>
            <a:rPr lang="zh-TW" altLang="en-US" sz="1000" b="0" i="0" u="none" strike="noStrike" baseline="0">
              <a:solidFill>
                <a:srgbClr val="000000"/>
              </a:solidFill>
              <a:latin typeface="Times New Roman" panose="02020603050405020304" pitchFamily="18" charset="0"/>
              <a:ea typeface="標楷體" panose="03000509000000000000" pitchFamily="65" charset="-120"/>
            </a:rPr>
            <a:t>機械及設備</a:t>
          </a:r>
        </a:p>
        <a:p xmlns:a="http://schemas.openxmlformats.org/drawingml/2006/main">
          <a:pPr algn="ctr" rtl="0">
            <a:defRPr sz="1000"/>
          </a:pPr>
          <a:r>
            <a:rPr lang="zh-TW" altLang="en-US" sz="1000" b="0" i="0" u="none" strike="noStrike" baseline="0">
              <a:solidFill>
                <a:srgbClr val="000000"/>
              </a:solidFill>
              <a:latin typeface="Times New Roman" panose="02020603050405020304" pitchFamily="18" charset="0"/>
              <a:ea typeface="標楷體" panose="03000509000000000000" pitchFamily="65" charset="-120"/>
              <a:cs typeface="Times New Roman"/>
            </a:rPr>
            <a:t>9</a:t>
          </a:r>
          <a:r>
            <a:rPr lang="en-US" altLang="zh-TW" sz="1000" b="0" i="0" u="none" strike="noStrike" baseline="0">
              <a:solidFill>
                <a:srgbClr val="000000"/>
              </a:solidFill>
              <a:latin typeface="Times New Roman" panose="02020603050405020304" pitchFamily="18" charset="0"/>
              <a:ea typeface="標楷體" panose="03000509000000000000" pitchFamily="65" charset="-120"/>
              <a:cs typeface="Times New Roman"/>
            </a:rPr>
            <a:t>6</a:t>
          </a:r>
          <a:r>
            <a:rPr lang="zh-TW" altLang="en-US" sz="1000" b="0" i="0" u="none" strike="noStrike" baseline="0">
              <a:solidFill>
                <a:srgbClr val="000000"/>
              </a:solidFill>
              <a:latin typeface="Times New Roman" panose="02020603050405020304" pitchFamily="18" charset="0"/>
              <a:ea typeface="標楷體" panose="03000509000000000000" pitchFamily="65" charset="-120"/>
              <a:cs typeface="Times New Roman"/>
            </a:rPr>
            <a:t>.</a:t>
          </a:r>
          <a:r>
            <a:rPr lang="en-US" altLang="zh-TW" sz="1000" b="0" i="0" u="none" strike="noStrike" baseline="0">
              <a:solidFill>
                <a:srgbClr val="000000"/>
              </a:solidFill>
              <a:latin typeface="Times New Roman" panose="02020603050405020304" pitchFamily="18" charset="0"/>
              <a:ea typeface="標楷體" panose="03000509000000000000" pitchFamily="65" charset="-120"/>
              <a:cs typeface="Times New Roman"/>
            </a:rPr>
            <a:t>62</a:t>
          </a:r>
          <a:r>
            <a:rPr lang="zh-TW" altLang="en-US" sz="1000" b="0" i="0" u="none" strike="noStrike" baseline="0">
              <a:solidFill>
                <a:srgbClr val="000000"/>
              </a:solidFill>
              <a:latin typeface="Times New Roman" panose="02020603050405020304" pitchFamily="18" charset="0"/>
              <a:ea typeface="標楷體" panose="03000509000000000000" pitchFamily="65" charset="-120"/>
              <a:cs typeface="Times New Roman"/>
            </a:rPr>
            <a:t>%</a:t>
          </a:r>
        </a:p>
      </cdr:txBody>
    </cdr:sp>
  </cdr:relSizeAnchor>
  <cdr:relSizeAnchor xmlns:cdr="http://schemas.openxmlformats.org/drawingml/2006/chartDrawing">
    <cdr:from>
      <cdr:x>0.83666</cdr:x>
      <cdr:y>0.24307</cdr:y>
    </cdr:from>
    <cdr:to>
      <cdr:x>0.88594</cdr:x>
      <cdr:y>0.37883</cdr:y>
    </cdr:to>
    <cdr:sp macro="" textlink="">
      <cdr:nvSpPr>
        <cdr:cNvPr id="212997" name="Line 5"/>
        <cdr:cNvSpPr>
          <a:spLocks xmlns:a="http://schemas.openxmlformats.org/drawingml/2006/main" noChangeShapeType="1"/>
        </cdr:cNvSpPr>
      </cdr:nvSpPr>
      <cdr:spPr bwMode="auto">
        <a:xfrm xmlns:a="http://schemas.openxmlformats.org/drawingml/2006/main" flipV="1">
          <a:off x="5061080" y="633750"/>
          <a:ext cx="294219" cy="356166"/>
        </a:xfrm>
        <a:prstGeom xmlns:a="http://schemas.openxmlformats.org/drawingml/2006/main" prst="line">
          <a:avLst/>
        </a:prstGeom>
        <a:noFill xmlns:a="http://schemas.openxmlformats.org/drawingml/2006/main"/>
        <a:ln xmlns:a="http://schemas.openxmlformats.org/drawingml/2006/main" w="9525">
          <a:solidFill>
            <a:srgbClr val="000000"/>
          </a:solidFill>
          <a:round/>
          <a:headEnd/>
          <a:tailEnd/>
        </a:ln>
        <a:effectLst xmlns:a="http://schemas.openxmlformats.org/drawingml/2006/main"/>
      </cdr:spPr>
      <cdr:txBody>
        <a:bodyPr xmlns:a="http://schemas.openxmlformats.org/drawingml/2006/main"/>
        <a:lstStyle xmlns:a="http://schemas.openxmlformats.org/drawingml/2006/main"/>
        <a:p xmlns:a="http://schemas.openxmlformats.org/drawingml/2006/main">
          <a:endParaRPr lang="zh-TW" altLang="en-US"/>
        </a:p>
      </cdr:txBody>
    </cdr:sp>
  </cdr:relSizeAnchor>
  <cdr:relSizeAnchor xmlns:cdr="http://schemas.openxmlformats.org/drawingml/2006/chartDrawing">
    <cdr:from>
      <cdr:x>0.17178</cdr:x>
      <cdr:y>0</cdr:y>
    </cdr:from>
    <cdr:to>
      <cdr:x>0.4208</cdr:x>
      <cdr:y>0.22199</cdr:y>
    </cdr:to>
    <cdr:sp macro="" textlink="">
      <cdr:nvSpPr>
        <cdr:cNvPr id="8" name="Text Box 6"/>
        <cdr:cNvSpPr txBox="1">
          <a:spLocks xmlns:a="http://schemas.openxmlformats.org/drawingml/2006/main" noChangeArrowheads="1"/>
        </cdr:cNvSpPr>
      </cdr:nvSpPr>
      <cdr:spPr bwMode="auto">
        <a:xfrm xmlns:a="http://schemas.openxmlformats.org/drawingml/2006/main" flipH="1">
          <a:off x="811538" y="0"/>
          <a:ext cx="1176470" cy="422891"/>
        </a:xfrm>
        <a:prstGeom xmlns:a="http://schemas.openxmlformats.org/drawingml/2006/main" prst="rect">
          <a:avLst/>
        </a:prstGeom>
        <a:noFill xmlns:a="http://schemas.openxmlformats.org/drawingml/2006/main"/>
        <a:ln xmlns:a="http://schemas.openxmlformats.org/drawingml/2006/main">
          <a:noFill/>
        </a:ln>
        <a:effectLst xmlns:a="http://schemas.openxmlformats.org/drawingml/2006/main"/>
      </cdr:spPr>
      <cdr:txBody>
        <a:bodyPr xmlns:a="http://schemas.openxmlformats.org/drawingml/2006/main" vertOverflow="clip" wrap="square" lIns="27432" tIns="27432" rIns="27432" bIns="0" anchor="t" upright="1"/>
        <a:lstStyle xmlns:a="http://schemas.openxmlformats.org/drawingml/2006/main"/>
        <a:p xmlns:a="http://schemas.openxmlformats.org/drawingml/2006/main">
          <a:pPr algn="ctr" rtl="0">
            <a:defRPr sz="1000"/>
          </a:pPr>
          <a:r>
            <a:rPr lang="zh-TW" altLang="en-US" sz="1000" b="0" i="0" u="none" strike="noStrike" baseline="0">
              <a:solidFill>
                <a:srgbClr val="000000"/>
              </a:solidFill>
              <a:latin typeface="Times New Roman" panose="02020603050405020304" pitchFamily="18" charset="0"/>
              <a:ea typeface="標楷體" panose="03000509000000000000" pitchFamily="65" charset="-120"/>
            </a:rPr>
            <a:t>交通及運輸設備</a:t>
          </a:r>
        </a:p>
        <a:p xmlns:a="http://schemas.openxmlformats.org/drawingml/2006/main">
          <a:pPr algn="ctr" rtl="0">
            <a:defRPr sz="1000"/>
          </a:pPr>
          <a:r>
            <a:rPr lang="en-US" altLang="zh-TW" sz="1000" b="0" i="0" u="none" strike="noStrike" baseline="0">
              <a:solidFill>
                <a:srgbClr val="000000"/>
              </a:solidFill>
              <a:latin typeface="Times New Roman" panose="02020603050405020304" pitchFamily="18" charset="0"/>
              <a:ea typeface="標楷體" panose="03000509000000000000" pitchFamily="65" charset="-120"/>
              <a:cs typeface="Times New Roman"/>
            </a:rPr>
            <a:t>3</a:t>
          </a:r>
          <a:r>
            <a:rPr lang="zh-TW" altLang="en-US" sz="1000" b="0" i="0" u="none" strike="noStrike" baseline="0">
              <a:solidFill>
                <a:srgbClr val="000000"/>
              </a:solidFill>
              <a:latin typeface="Times New Roman" panose="02020603050405020304" pitchFamily="18" charset="0"/>
              <a:ea typeface="標楷體" panose="03000509000000000000" pitchFamily="65" charset="-120"/>
              <a:cs typeface="Times New Roman"/>
            </a:rPr>
            <a:t>.</a:t>
          </a:r>
          <a:r>
            <a:rPr lang="en-US" altLang="zh-TW" sz="1000" b="0" i="0" u="none" strike="noStrike" baseline="0">
              <a:solidFill>
                <a:srgbClr val="000000"/>
              </a:solidFill>
              <a:latin typeface="Times New Roman" panose="02020603050405020304" pitchFamily="18" charset="0"/>
              <a:ea typeface="標楷體" panose="03000509000000000000" pitchFamily="65" charset="-120"/>
              <a:cs typeface="Times New Roman"/>
            </a:rPr>
            <a:t>36</a:t>
          </a:r>
          <a:r>
            <a:rPr lang="zh-TW" altLang="en-US" sz="1000" b="0" i="0" u="none" strike="noStrike" baseline="0">
              <a:solidFill>
                <a:srgbClr val="000000"/>
              </a:solidFill>
              <a:latin typeface="Times New Roman" panose="02020603050405020304" pitchFamily="18" charset="0"/>
              <a:ea typeface="標楷體" panose="03000509000000000000" pitchFamily="65" charset="-120"/>
              <a:cs typeface="Times New Roman"/>
            </a:rPr>
            <a:t>%</a:t>
          </a:r>
        </a:p>
      </cdr:txBody>
    </cdr:sp>
  </cdr:relSizeAnchor>
  <cdr:relSizeAnchor xmlns:cdr="http://schemas.openxmlformats.org/drawingml/2006/chartDrawing">
    <cdr:from>
      <cdr:x>0.37774</cdr:x>
      <cdr:y>0.131</cdr:y>
    </cdr:from>
    <cdr:to>
      <cdr:x>0.44465</cdr:x>
      <cdr:y>0.2143</cdr:y>
    </cdr:to>
    <cdr:sp macro="" textlink="">
      <cdr:nvSpPr>
        <cdr:cNvPr id="9" name="Line 2"/>
        <cdr:cNvSpPr>
          <a:spLocks xmlns:a="http://schemas.openxmlformats.org/drawingml/2006/main" noChangeShapeType="1"/>
        </cdr:cNvSpPr>
      </cdr:nvSpPr>
      <cdr:spPr bwMode="auto">
        <a:xfrm xmlns:a="http://schemas.openxmlformats.org/drawingml/2006/main" flipH="1" flipV="1">
          <a:off x="1784616" y="249555"/>
          <a:ext cx="316110" cy="158687"/>
        </a:xfrm>
        <a:prstGeom xmlns:a="http://schemas.openxmlformats.org/drawingml/2006/main" prst="line">
          <a:avLst/>
        </a:prstGeom>
        <a:noFill xmlns:a="http://schemas.openxmlformats.org/drawingml/2006/main"/>
        <a:ln xmlns:a="http://schemas.openxmlformats.org/drawingml/2006/main" w="9525">
          <a:solidFill>
            <a:srgbClr val="000000"/>
          </a:solidFill>
          <a:round/>
          <a:headEnd/>
          <a:tailEnd/>
        </a:ln>
        <a:effectLst xmlns:a="http://schemas.openxmlformats.org/drawingml/2006/main"/>
      </cdr:spPr>
      <cdr:txBody>
        <a:bodyPr xmlns:a="http://schemas.openxmlformats.org/drawingml/2006/main"/>
        <a:lstStyle xmlns:a="http://schemas.openxmlformats.org/drawingml/2006/main"/>
        <a:p xmlns:a="http://schemas.openxmlformats.org/drawingml/2006/main">
          <a:endParaRPr lang="zh-TW" altLang="en-US"/>
        </a:p>
      </cdr:txBody>
    </cdr:sp>
  </cdr:relSizeAnchor>
  <cdr:relSizeAnchor xmlns:cdr="http://schemas.openxmlformats.org/drawingml/2006/chartDrawing">
    <cdr:from>
      <cdr:x>0.49981</cdr:x>
      <cdr:y>0.135</cdr:y>
    </cdr:from>
    <cdr:to>
      <cdr:x>0.57377</cdr:x>
      <cdr:y>0.2083</cdr:y>
    </cdr:to>
    <cdr:sp macro="" textlink="">
      <cdr:nvSpPr>
        <cdr:cNvPr id="10" name="Line 2"/>
        <cdr:cNvSpPr>
          <a:spLocks xmlns:a="http://schemas.openxmlformats.org/drawingml/2006/main" noChangeShapeType="1"/>
        </cdr:cNvSpPr>
      </cdr:nvSpPr>
      <cdr:spPr bwMode="auto">
        <a:xfrm xmlns:a="http://schemas.openxmlformats.org/drawingml/2006/main" flipV="1">
          <a:off x="2615813" y="257175"/>
          <a:ext cx="346461" cy="139636"/>
        </a:xfrm>
        <a:prstGeom xmlns:a="http://schemas.openxmlformats.org/drawingml/2006/main" prst="line">
          <a:avLst/>
        </a:prstGeom>
        <a:noFill xmlns:a="http://schemas.openxmlformats.org/drawingml/2006/main"/>
        <a:ln xmlns:a="http://schemas.openxmlformats.org/drawingml/2006/main" w="9525">
          <a:solidFill>
            <a:srgbClr val="000000"/>
          </a:solidFill>
          <a:round/>
          <a:headEnd/>
          <a:tailEnd/>
        </a:ln>
        <a:effectLst xmlns:a="http://schemas.openxmlformats.org/drawingml/2006/main"/>
      </cdr:spPr>
      <cdr:txBody>
        <a:bodyPr xmlns:a="http://schemas.openxmlformats.org/drawingml/2006/main"/>
        <a:lstStyle xmlns:a="http://schemas.openxmlformats.org/drawingml/2006/main"/>
        <a:p xmlns:a="http://schemas.openxmlformats.org/drawingml/2006/main">
          <a:endParaRPr lang="zh-TW" altLang="en-US"/>
        </a:p>
      </cdr:txBody>
    </cdr:sp>
  </cdr:relSizeAnchor>
  <cdr:relSizeAnchor xmlns:cdr="http://schemas.openxmlformats.org/drawingml/2006/chartDrawing">
    <cdr:from>
      <cdr:x>0.5201</cdr:x>
      <cdr:y>0</cdr:y>
    </cdr:from>
    <cdr:to>
      <cdr:x>0.76985</cdr:x>
      <cdr:y>0.21516</cdr:y>
    </cdr:to>
    <cdr:sp macro="" textlink="">
      <cdr:nvSpPr>
        <cdr:cNvPr id="11" name="Text Box 6"/>
        <cdr:cNvSpPr txBox="1">
          <a:spLocks xmlns:a="http://schemas.openxmlformats.org/drawingml/2006/main" noChangeArrowheads="1"/>
        </cdr:cNvSpPr>
      </cdr:nvSpPr>
      <cdr:spPr bwMode="auto">
        <a:xfrm xmlns:a="http://schemas.openxmlformats.org/drawingml/2006/main" flipH="1">
          <a:off x="2711856" y="0"/>
          <a:ext cx="1172537" cy="410338"/>
        </a:xfrm>
        <a:prstGeom xmlns:a="http://schemas.openxmlformats.org/drawingml/2006/main" prst="rect">
          <a:avLst/>
        </a:prstGeom>
        <a:noFill xmlns:a="http://schemas.openxmlformats.org/drawingml/2006/main"/>
        <a:ln xmlns:a="http://schemas.openxmlformats.org/drawingml/2006/main">
          <a:noFill/>
        </a:ln>
        <a:effectLst xmlns:a="http://schemas.openxmlformats.org/drawingml/2006/main"/>
      </cdr:spPr>
      <cdr:txBody>
        <a:bodyPr xmlns:a="http://schemas.openxmlformats.org/drawingml/2006/main" vertOverflow="clip" wrap="square" lIns="27432" tIns="27432" rIns="27432" bIns="0" anchor="t" upright="1"/>
        <a:lstStyle xmlns:a="http://schemas.openxmlformats.org/drawingml/2006/main"/>
        <a:p xmlns:a="http://schemas.openxmlformats.org/drawingml/2006/main">
          <a:pPr algn="ctr" rtl="0">
            <a:defRPr sz="1000"/>
          </a:pPr>
          <a:r>
            <a:rPr lang="zh-TW" altLang="en-US" sz="1000" b="0" i="0" u="none" strike="noStrike" baseline="0">
              <a:solidFill>
                <a:srgbClr val="000000"/>
              </a:solidFill>
              <a:latin typeface="Times New Roman" panose="02020603050405020304" pitchFamily="18" charset="0"/>
              <a:ea typeface="標楷體" panose="03000509000000000000" pitchFamily="65" charset="-120"/>
            </a:rPr>
            <a:t>什項設備</a:t>
          </a:r>
        </a:p>
        <a:p xmlns:a="http://schemas.openxmlformats.org/drawingml/2006/main">
          <a:pPr algn="ctr" rtl="0">
            <a:defRPr sz="1000"/>
          </a:pPr>
          <a:r>
            <a:rPr lang="zh-TW" altLang="en-US" sz="1000" b="0" i="0" u="none" strike="noStrike" baseline="0">
              <a:solidFill>
                <a:srgbClr val="000000"/>
              </a:solidFill>
              <a:latin typeface="Times New Roman" panose="02020603050405020304" pitchFamily="18" charset="0"/>
              <a:ea typeface="標楷體" panose="03000509000000000000" pitchFamily="65" charset="-120"/>
              <a:cs typeface="Times New Roman"/>
            </a:rPr>
            <a:t>0.</a:t>
          </a:r>
          <a:r>
            <a:rPr lang="en-US" altLang="zh-TW" sz="1000" b="0" i="0" u="none" strike="noStrike" baseline="0">
              <a:solidFill>
                <a:srgbClr val="000000"/>
              </a:solidFill>
              <a:latin typeface="Times New Roman" panose="02020603050405020304" pitchFamily="18" charset="0"/>
              <a:ea typeface="標楷體" panose="03000509000000000000" pitchFamily="65" charset="-120"/>
              <a:cs typeface="Times New Roman"/>
            </a:rPr>
            <a:t>02</a:t>
          </a:r>
          <a:r>
            <a:rPr lang="zh-TW" altLang="en-US" sz="1000" b="0" i="0" u="none" strike="noStrike" baseline="0">
              <a:solidFill>
                <a:srgbClr val="000000"/>
              </a:solidFill>
              <a:latin typeface="Times New Roman" panose="02020603050405020304" pitchFamily="18" charset="0"/>
              <a:ea typeface="標楷體" panose="03000509000000000000" pitchFamily="65" charset="-120"/>
              <a:cs typeface="Times New Roman"/>
            </a:rPr>
            <a:t>%</a:t>
          </a:r>
        </a:p>
      </cdr:txBody>
    </cdr:sp>
  </cdr:relSizeAnchor>
</c:userShapes>
</file>

<file path=xl/drawings/drawing3.xml><?xml version="1.0" encoding="utf-8"?>
<c:userShapes xmlns:c="http://schemas.openxmlformats.org/drawingml/2006/chart">
  <cdr:relSizeAnchor xmlns:cdr="http://schemas.openxmlformats.org/drawingml/2006/chartDrawing">
    <cdr:from>
      <cdr:x>0.38596</cdr:x>
      <cdr:y>0.09213</cdr:y>
    </cdr:from>
    <cdr:to>
      <cdr:x>0.38596</cdr:x>
      <cdr:y>0.09213</cdr:y>
    </cdr:to>
    <cdr:sp macro="" textlink="">
      <cdr:nvSpPr>
        <cdr:cNvPr id="212993" name="Text Box 1"/>
        <cdr:cNvSpPr txBox="1">
          <a:spLocks xmlns:a="http://schemas.openxmlformats.org/drawingml/2006/main" noChangeArrowheads="1"/>
        </cdr:cNvSpPr>
      </cdr:nvSpPr>
      <cdr:spPr bwMode="auto">
        <a:xfrm xmlns:a="http://schemas.openxmlformats.org/drawingml/2006/main">
          <a:off x="2400922" y="271062"/>
          <a:ext cx="0" cy="0"/>
        </a:xfrm>
        <a:prstGeom xmlns:a="http://schemas.openxmlformats.org/drawingml/2006/main" prst="rect">
          <a:avLst/>
        </a:prstGeom>
        <a:noFill xmlns:a="http://schemas.openxmlformats.org/drawingml/2006/main"/>
        <a:ln xmlns:a="http://schemas.openxmlformats.org/drawingml/2006/main">
          <a:noFill/>
        </a:ln>
        <a:effectLst xmlns:a="http://schemas.openxmlformats.org/drawingml/2006/main"/>
      </cdr:spPr>
      <cdr:txBody>
        <a:bodyPr xmlns:a="http://schemas.openxmlformats.org/drawingml/2006/main"/>
        <a:lstStyle xmlns:a="http://schemas.openxmlformats.org/drawingml/2006/main"/>
        <a:p xmlns:a="http://schemas.openxmlformats.org/drawingml/2006/main">
          <a:endParaRPr lang="zh-TW" altLang="en-US"/>
        </a:p>
      </cdr:txBody>
    </cdr:sp>
  </cdr:relSizeAnchor>
  <cdr:relSizeAnchor xmlns:cdr="http://schemas.openxmlformats.org/drawingml/2006/chartDrawing">
    <cdr:from>
      <cdr:x>0.76407</cdr:x>
      <cdr:y>0.53104</cdr:y>
    </cdr:from>
    <cdr:to>
      <cdr:x>0.8149</cdr:x>
      <cdr:y>0.52959</cdr:y>
    </cdr:to>
    <cdr:sp macro="" textlink="">
      <cdr:nvSpPr>
        <cdr:cNvPr id="212995" name="Text Box 3"/>
        <cdr:cNvSpPr txBox="1">
          <a:spLocks xmlns:a="http://schemas.openxmlformats.org/drawingml/2006/main" noChangeArrowheads="1"/>
        </cdr:cNvSpPr>
      </cdr:nvSpPr>
      <cdr:spPr bwMode="auto">
        <a:xfrm xmlns:a="http://schemas.openxmlformats.org/drawingml/2006/main">
          <a:off x="5100862" y="1650863"/>
          <a:ext cx="351167" cy="412674"/>
        </a:xfrm>
        <a:prstGeom xmlns:a="http://schemas.openxmlformats.org/drawingml/2006/main" prst="rect">
          <a:avLst/>
        </a:prstGeom>
        <a:noFill xmlns:a="http://schemas.openxmlformats.org/drawingml/2006/main"/>
        <a:ln xmlns:a="http://schemas.openxmlformats.org/drawingml/2006/main">
          <a:noFill/>
        </a:ln>
        <a:effectLst xmlns:a="http://schemas.openxmlformats.org/drawingml/2006/main"/>
      </cdr:spPr>
      <cdr:txBody>
        <a:bodyPr xmlns:a="http://schemas.openxmlformats.org/drawingml/2006/main"/>
        <a:lstStyle xmlns:a="http://schemas.openxmlformats.org/drawingml/2006/main"/>
        <a:p xmlns:a="http://schemas.openxmlformats.org/drawingml/2006/main">
          <a:endParaRPr lang="zh-TW" altLang="en-US"/>
        </a:p>
      </cdr:txBody>
    </cdr:sp>
  </cdr:relSizeAnchor>
  <cdr:relSizeAnchor xmlns:cdr="http://schemas.openxmlformats.org/drawingml/2006/chartDrawing">
    <cdr:from>
      <cdr:x>0.60425</cdr:x>
      <cdr:y>0</cdr:y>
    </cdr:from>
    <cdr:to>
      <cdr:x>0.62801</cdr:x>
      <cdr:y>0</cdr:y>
    </cdr:to>
    <cdr:sp macro="" textlink="">
      <cdr:nvSpPr>
        <cdr:cNvPr id="212996" name="Text Box 4"/>
        <cdr:cNvSpPr txBox="1">
          <a:spLocks xmlns:a="http://schemas.openxmlformats.org/drawingml/2006/main" noChangeArrowheads="1"/>
        </cdr:cNvSpPr>
      </cdr:nvSpPr>
      <cdr:spPr bwMode="auto">
        <a:xfrm xmlns:a="http://schemas.openxmlformats.org/drawingml/2006/main">
          <a:off x="3313029" y="0"/>
          <a:ext cx="972342" cy="438150"/>
        </a:xfrm>
        <a:prstGeom xmlns:a="http://schemas.openxmlformats.org/drawingml/2006/main" prst="rect">
          <a:avLst/>
        </a:prstGeom>
        <a:noFill xmlns:a="http://schemas.openxmlformats.org/drawingml/2006/main"/>
        <a:ln xmlns:a="http://schemas.openxmlformats.org/drawingml/2006/main">
          <a:noFill/>
        </a:ln>
        <a:effectLst xmlns:a="http://schemas.openxmlformats.org/drawingml/2006/main"/>
      </cdr:spPr>
      <cdr:txBody>
        <a:bodyPr xmlns:a="http://schemas.openxmlformats.org/drawingml/2006/main" vertOverflow="clip" wrap="square" lIns="27432" tIns="27432" rIns="27432" bIns="0" anchor="t" upright="1"/>
        <a:lstStyle xmlns:a="http://schemas.openxmlformats.org/drawingml/2006/main"/>
        <a:p xmlns:a="http://schemas.openxmlformats.org/drawingml/2006/main">
          <a:pPr algn="ctr" rtl="0">
            <a:defRPr sz="1000"/>
          </a:pPr>
          <a:r>
            <a:rPr lang="zh-TW" altLang="en-US" sz="1000" b="0" i="0" u="none" strike="noStrike" baseline="0">
              <a:solidFill>
                <a:srgbClr val="000000"/>
              </a:solidFill>
              <a:latin typeface="Times New Roman" panose="02020603050405020304" pitchFamily="18" charset="0"/>
              <a:ea typeface="標楷體" panose="03000509000000000000" pitchFamily="65" charset="-120"/>
            </a:rPr>
            <a:t>自有資金</a:t>
          </a:r>
        </a:p>
        <a:p xmlns:a="http://schemas.openxmlformats.org/drawingml/2006/main">
          <a:pPr algn="ctr" rtl="0">
            <a:defRPr sz="1000"/>
          </a:pPr>
          <a:r>
            <a:rPr lang="en-US" altLang="zh-TW" sz="1000" b="0" i="0" u="none" strike="noStrike" baseline="0">
              <a:solidFill>
                <a:srgbClr val="000000"/>
              </a:solidFill>
              <a:latin typeface="Times New Roman" panose="02020603050405020304" pitchFamily="18" charset="0"/>
              <a:ea typeface="標楷體" panose="03000509000000000000" pitchFamily="65" charset="-120"/>
              <a:cs typeface="Times New Roman"/>
            </a:rPr>
            <a:t>100.00</a:t>
          </a:r>
          <a:r>
            <a:rPr lang="zh-TW" altLang="en-US" sz="1000" b="0" i="0" u="none" strike="noStrike" baseline="0">
              <a:solidFill>
                <a:srgbClr val="000000"/>
              </a:solidFill>
              <a:latin typeface="Times New Roman" panose="02020603050405020304" pitchFamily="18" charset="0"/>
              <a:ea typeface="標楷體" panose="03000509000000000000" pitchFamily="65" charset="-120"/>
              <a:cs typeface="Times New Roman"/>
            </a:rPr>
            <a:t>%</a:t>
          </a:r>
        </a:p>
      </cdr:txBody>
    </cdr:sp>
  </cdr:relSizeAnchor>
  <cdr:relSizeAnchor xmlns:cdr="http://schemas.openxmlformats.org/drawingml/2006/chartDrawing">
    <cdr:from>
      <cdr:x>0.57911</cdr:x>
      <cdr:y>0.10955</cdr:y>
    </cdr:from>
    <cdr:to>
      <cdr:x>0.61172</cdr:x>
      <cdr:y>0.18513</cdr:y>
    </cdr:to>
    <cdr:sp macro="" textlink="">
      <cdr:nvSpPr>
        <cdr:cNvPr id="212997" name="Line 5"/>
        <cdr:cNvSpPr>
          <a:spLocks xmlns:a="http://schemas.openxmlformats.org/drawingml/2006/main" noChangeShapeType="1"/>
        </cdr:cNvSpPr>
      </cdr:nvSpPr>
      <cdr:spPr bwMode="auto">
        <a:xfrm xmlns:a="http://schemas.openxmlformats.org/drawingml/2006/main" flipV="1">
          <a:off x="3709519" y="342897"/>
          <a:ext cx="198079" cy="237039"/>
        </a:xfrm>
        <a:prstGeom xmlns:a="http://schemas.openxmlformats.org/drawingml/2006/main" prst="line">
          <a:avLst/>
        </a:prstGeom>
        <a:noFill xmlns:a="http://schemas.openxmlformats.org/drawingml/2006/main"/>
        <a:ln xmlns:a="http://schemas.openxmlformats.org/drawingml/2006/main" w="9525">
          <a:solidFill>
            <a:srgbClr val="000000"/>
          </a:solidFill>
          <a:round/>
          <a:headEnd/>
          <a:tailEnd/>
        </a:ln>
        <a:effectLst xmlns:a="http://schemas.openxmlformats.org/drawingml/2006/main"/>
      </cdr:spPr>
      <cdr:txBody>
        <a:bodyPr xmlns:a="http://schemas.openxmlformats.org/drawingml/2006/main"/>
        <a:lstStyle xmlns:a="http://schemas.openxmlformats.org/drawingml/2006/main"/>
        <a:p xmlns:a="http://schemas.openxmlformats.org/drawingml/2006/main">
          <a:endParaRPr lang="zh-TW" altLang="en-US"/>
        </a:p>
      </cdr:txBody>
    </cdr:sp>
  </cdr:relSizeAnchor>
  <cdr:relSizeAnchor xmlns:cdr="http://schemas.openxmlformats.org/drawingml/2006/chartDrawing">
    <cdr:from>
      <cdr:x>0.25102</cdr:x>
      <cdr:y>0.10853</cdr:y>
    </cdr:from>
    <cdr:to>
      <cdr:x>0.3867</cdr:x>
      <cdr:y>0.2585</cdr:y>
    </cdr:to>
    <cdr:sp macro="" textlink="">
      <cdr:nvSpPr>
        <cdr:cNvPr id="212998" name="Text Box 6"/>
        <cdr:cNvSpPr txBox="1">
          <a:spLocks xmlns:a="http://schemas.openxmlformats.org/drawingml/2006/main" noChangeArrowheads="1"/>
        </cdr:cNvSpPr>
      </cdr:nvSpPr>
      <cdr:spPr bwMode="auto">
        <a:xfrm xmlns:a="http://schemas.openxmlformats.org/drawingml/2006/main" flipH="1">
          <a:off x="1455419" y="342899"/>
          <a:ext cx="960119" cy="495301"/>
        </a:xfrm>
        <a:prstGeom xmlns:a="http://schemas.openxmlformats.org/drawingml/2006/main" prst="rect">
          <a:avLst/>
        </a:prstGeom>
        <a:noFill xmlns:a="http://schemas.openxmlformats.org/drawingml/2006/main"/>
        <a:ln xmlns:a="http://schemas.openxmlformats.org/drawingml/2006/main">
          <a:noFill/>
        </a:ln>
        <a:effectLst xmlns:a="http://schemas.openxmlformats.org/drawingml/2006/main"/>
      </cdr:spPr>
      <cdr:txBody>
        <a:bodyPr xmlns:a="http://schemas.openxmlformats.org/drawingml/2006/main" vertOverflow="clip" wrap="square" lIns="27432" tIns="27432" rIns="27432" bIns="0" anchor="t" upright="1"/>
        <a:lstStyle xmlns:a="http://schemas.openxmlformats.org/drawingml/2006/main"/>
        <a:p xmlns:a="http://schemas.openxmlformats.org/drawingml/2006/main">
          <a:endParaRPr lang="zh-TW" altLang="en-US"/>
        </a:p>
      </cdr:txBody>
    </cdr:sp>
  </cdr:relSizeAnchor>
</c:userShapes>
</file>

<file path=xl/drawings/drawing4.xml><?xml version="1.0" encoding="utf-8"?>
<xdr:wsDr xmlns:xdr="http://schemas.openxmlformats.org/drawingml/2006/spreadsheetDrawing" xmlns:a="http://schemas.openxmlformats.org/drawingml/2006/main">
  <xdr:twoCellAnchor>
    <xdr:from>
      <xdr:col>3</xdr:col>
      <xdr:colOff>0</xdr:colOff>
      <xdr:row>3</xdr:row>
      <xdr:rowOff>342900</xdr:rowOff>
    </xdr:from>
    <xdr:to>
      <xdr:col>3</xdr:col>
      <xdr:colOff>0</xdr:colOff>
      <xdr:row>3</xdr:row>
      <xdr:rowOff>365760</xdr:rowOff>
    </xdr:to>
    <xdr:sp macro="" textlink="">
      <xdr:nvSpPr>
        <xdr:cNvPr id="56213252" name="Line 3">
          <a:extLst>
            <a:ext uri="{FF2B5EF4-FFF2-40B4-BE49-F238E27FC236}">
              <a16:creationId xmlns:a16="http://schemas.microsoft.com/office/drawing/2014/main" id="{B4B3F217-C84E-478D-8265-510C8A000A48}"/>
            </a:ext>
          </a:extLst>
        </xdr:cNvPr>
        <xdr:cNvSpPr>
          <a:spLocks noChangeShapeType="1"/>
        </xdr:cNvSpPr>
      </xdr:nvSpPr>
      <xdr:spPr bwMode="auto">
        <a:xfrm>
          <a:off x="4282440" y="150876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7620</xdr:colOff>
      <xdr:row>12</xdr:row>
      <xdr:rowOff>205740</xdr:rowOff>
    </xdr:from>
    <xdr:to>
      <xdr:col>3</xdr:col>
      <xdr:colOff>1341120</xdr:colOff>
      <xdr:row>24</xdr:row>
      <xdr:rowOff>312420</xdr:rowOff>
    </xdr:to>
    <xdr:graphicFrame macro="">
      <xdr:nvGraphicFramePr>
        <xdr:cNvPr id="56213253" name="圖表 5">
          <a:extLst>
            <a:ext uri="{FF2B5EF4-FFF2-40B4-BE49-F238E27FC236}">
              <a16:creationId xmlns:a16="http://schemas.microsoft.com/office/drawing/2014/main" id="{AD9BEB60-FA1A-4C6C-908E-48DCBBAE9D8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533400</xdr:colOff>
      <xdr:row>1</xdr:row>
      <xdr:rowOff>350520</xdr:rowOff>
    </xdr:from>
    <xdr:to>
      <xdr:col>3</xdr:col>
      <xdr:colOff>1318260</xdr:colOff>
      <xdr:row>12</xdr:row>
      <xdr:rowOff>609600</xdr:rowOff>
    </xdr:to>
    <xdr:graphicFrame macro="">
      <xdr:nvGraphicFramePr>
        <xdr:cNvPr id="56213254" name="圖表 1">
          <a:extLst>
            <a:ext uri="{FF2B5EF4-FFF2-40B4-BE49-F238E27FC236}">
              <a16:creationId xmlns:a16="http://schemas.microsoft.com/office/drawing/2014/main" id="{AF29D983-5D21-4EA0-8357-39D27EF5360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xdr:col>
      <xdr:colOff>0</xdr:colOff>
      <xdr:row>3</xdr:row>
      <xdr:rowOff>342900</xdr:rowOff>
    </xdr:from>
    <xdr:to>
      <xdr:col>3</xdr:col>
      <xdr:colOff>0</xdr:colOff>
      <xdr:row>3</xdr:row>
      <xdr:rowOff>365760</xdr:rowOff>
    </xdr:to>
    <xdr:sp macro="" textlink="">
      <xdr:nvSpPr>
        <xdr:cNvPr id="56213255" name="Line 3">
          <a:extLst>
            <a:ext uri="{FF2B5EF4-FFF2-40B4-BE49-F238E27FC236}">
              <a16:creationId xmlns:a16="http://schemas.microsoft.com/office/drawing/2014/main" id="{4506E741-C0A5-4563-942D-27A56F597813}"/>
            </a:ext>
          </a:extLst>
        </xdr:cNvPr>
        <xdr:cNvSpPr>
          <a:spLocks noChangeShapeType="1"/>
        </xdr:cNvSpPr>
      </xdr:nvSpPr>
      <xdr:spPr bwMode="auto">
        <a:xfrm>
          <a:off x="4282440" y="150876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64</xdr:row>
      <xdr:rowOff>7620</xdr:rowOff>
    </xdr:from>
    <xdr:to>
      <xdr:col>0</xdr:col>
      <xdr:colOff>1165860</xdr:colOff>
      <xdr:row>65</xdr:row>
      <xdr:rowOff>190500</xdr:rowOff>
    </xdr:to>
    <xdr:sp macro="" textlink="">
      <xdr:nvSpPr>
        <xdr:cNvPr id="56213256" name="Line 4">
          <a:extLst>
            <a:ext uri="{FF2B5EF4-FFF2-40B4-BE49-F238E27FC236}">
              <a16:creationId xmlns:a16="http://schemas.microsoft.com/office/drawing/2014/main" id="{F97D5FE2-C77A-4B82-B069-71E97C58F6BC}"/>
            </a:ext>
          </a:extLst>
        </xdr:cNvPr>
        <xdr:cNvSpPr>
          <a:spLocks noChangeShapeType="1"/>
        </xdr:cNvSpPr>
      </xdr:nvSpPr>
      <xdr:spPr bwMode="auto">
        <a:xfrm>
          <a:off x="0" y="16390620"/>
          <a:ext cx="1165860" cy="31242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548640</xdr:colOff>
      <xdr:row>12</xdr:row>
      <xdr:rowOff>533400</xdr:rowOff>
    </xdr:from>
    <xdr:to>
      <xdr:col>3</xdr:col>
      <xdr:colOff>1082040</xdr:colOff>
      <xdr:row>24</xdr:row>
      <xdr:rowOff>129540</xdr:rowOff>
    </xdr:to>
    <xdr:graphicFrame macro="">
      <xdr:nvGraphicFramePr>
        <xdr:cNvPr id="56213257" name="圖表 5">
          <a:extLst>
            <a:ext uri="{FF2B5EF4-FFF2-40B4-BE49-F238E27FC236}">
              <a16:creationId xmlns:a16="http://schemas.microsoft.com/office/drawing/2014/main" id="{DF461893-156B-4A25-8453-F51E1735733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5.xml><?xml version="1.0" encoding="utf-8"?>
<c:userShapes xmlns:c="http://schemas.openxmlformats.org/drawingml/2006/chart">
  <cdr:relSizeAnchor xmlns:cdr="http://schemas.openxmlformats.org/drawingml/2006/chartDrawing">
    <cdr:from>
      <cdr:x>0.38807</cdr:x>
      <cdr:y>0.10693</cdr:y>
    </cdr:from>
    <cdr:to>
      <cdr:x>0.60506</cdr:x>
      <cdr:y>0.29342</cdr:y>
    </cdr:to>
    <cdr:sp macro="" textlink="">
      <cdr:nvSpPr>
        <cdr:cNvPr id="2" name="文字方塊 1"/>
        <cdr:cNvSpPr txBox="1"/>
      </cdr:nvSpPr>
      <cdr:spPr>
        <a:xfrm xmlns:a="http://schemas.openxmlformats.org/drawingml/2006/main">
          <a:off x="1985030" y="283488"/>
          <a:ext cx="1091544" cy="497562"/>
        </a:xfrm>
        <a:prstGeom xmlns:a="http://schemas.openxmlformats.org/drawingml/2006/main" prst="rect">
          <a:avLst/>
        </a:prstGeom>
      </cdr:spPr>
      <cdr:txBody>
        <a:bodyPr xmlns:a="http://schemas.openxmlformats.org/drawingml/2006/main" vertOverflow="clip" wrap="square" rtlCol="0" anchor="ctr"/>
        <a:lstStyle xmlns:a="http://schemas.openxmlformats.org/drawingml/2006/main"/>
        <a:p xmlns:a="http://schemas.openxmlformats.org/drawingml/2006/main">
          <a:r>
            <a:rPr lang="zh-TW" altLang="en-US" sz="1000">
              <a:latin typeface="Times New Roman" pitchFamily="18" charset="0"/>
              <a:ea typeface="標楷體" pitchFamily="65" charset="-120"/>
              <a:cs typeface="Times New Roman" pitchFamily="18" charset="0"/>
            </a:rPr>
            <a:t>業務外收入</a:t>
          </a:r>
          <a:endParaRPr lang="en-US" altLang="zh-TW" sz="1000">
            <a:latin typeface="Times New Roman" pitchFamily="18" charset="0"/>
            <a:ea typeface="標楷體" pitchFamily="65" charset="-120"/>
            <a:cs typeface="Times New Roman" pitchFamily="18" charset="0"/>
          </a:endParaRPr>
        </a:p>
        <a:p xmlns:a="http://schemas.openxmlformats.org/drawingml/2006/main">
          <a:r>
            <a:rPr lang="zh-TW" altLang="en-US" sz="1100">
              <a:latin typeface="Times New Roman" pitchFamily="18" charset="0"/>
              <a:ea typeface="標楷體" pitchFamily="65" charset="-120"/>
              <a:cs typeface="Times New Roman" pitchFamily="18" charset="0"/>
            </a:rPr>
            <a:t>      </a:t>
          </a:r>
          <a:r>
            <a:rPr lang="en-US" altLang="zh-TW" sz="1000">
              <a:latin typeface="Times New Roman" pitchFamily="18" charset="0"/>
              <a:ea typeface="標楷體" pitchFamily="65" charset="-120"/>
              <a:cs typeface="Times New Roman" pitchFamily="18" charset="0"/>
            </a:rPr>
            <a:t>0.28</a:t>
          </a:r>
          <a:r>
            <a:rPr lang="en-US" altLang="zh-TW" sz="1100">
              <a:latin typeface="Times New Roman" pitchFamily="18" charset="0"/>
              <a:ea typeface="標楷體" pitchFamily="65" charset="-120"/>
              <a:cs typeface="Times New Roman" pitchFamily="18" charset="0"/>
            </a:rPr>
            <a:t>%</a:t>
          </a:r>
          <a:endParaRPr lang="zh-TW" altLang="en-US" sz="1100">
            <a:latin typeface="Times New Roman" pitchFamily="18" charset="0"/>
            <a:ea typeface="標楷體" pitchFamily="65" charset="-120"/>
            <a:cs typeface="Times New Roman" pitchFamily="18" charset="0"/>
          </a:endParaRPr>
        </a:p>
      </cdr:txBody>
    </cdr:sp>
  </cdr:relSizeAnchor>
</c:userShapes>
</file>

<file path=xl/drawings/drawing6.xml><?xml version="1.0" encoding="utf-8"?>
<xdr:wsDr xmlns:xdr="http://schemas.openxmlformats.org/drawingml/2006/spreadsheetDrawing" xmlns:a="http://schemas.openxmlformats.org/drawingml/2006/main">
  <xdr:twoCellAnchor>
    <xdr:from>
      <xdr:col>0</xdr:col>
      <xdr:colOff>0</xdr:colOff>
      <xdr:row>0</xdr:row>
      <xdr:rowOff>0</xdr:rowOff>
    </xdr:from>
    <xdr:to>
      <xdr:col>4</xdr:col>
      <xdr:colOff>0</xdr:colOff>
      <xdr:row>0</xdr:row>
      <xdr:rowOff>0</xdr:rowOff>
    </xdr:to>
    <xdr:graphicFrame macro="">
      <xdr:nvGraphicFramePr>
        <xdr:cNvPr id="56845614" name="圖表 1">
          <a:extLst>
            <a:ext uri="{FF2B5EF4-FFF2-40B4-BE49-F238E27FC236}">
              <a16:creationId xmlns:a16="http://schemas.microsoft.com/office/drawing/2014/main" id="{A9D03311-FF7B-4265-8599-A2EC81A1C8D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0</xdr:rowOff>
    </xdr:from>
    <xdr:to>
      <xdr:col>4</xdr:col>
      <xdr:colOff>0</xdr:colOff>
      <xdr:row>0</xdr:row>
      <xdr:rowOff>0</xdr:rowOff>
    </xdr:to>
    <xdr:graphicFrame macro="">
      <xdr:nvGraphicFramePr>
        <xdr:cNvPr id="56845615" name="圖表 2">
          <a:extLst>
            <a:ext uri="{FF2B5EF4-FFF2-40B4-BE49-F238E27FC236}">
              <a16:creationId xmlns:a16="http://schemas.microsoft.com/office/drawing/2014/main" id="{1366170E-295B-4656-9A9A-A64861B45EF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xdr:col>
      <xdr:colOff>0</xdr:colOff>
      <xdr:row>0</xdr:row>
      <xdr:rowOff>0</xdr:rowOff>
    </xdr:from>
    <xdr:to>
      <xdr:col>3</xdr:col>
      <xdr:colOff>0</xdr:colOff>
      <xdr:row>0</xdr:row>
      <xdr:rowOff>0</xdr:rowOff>
    </xdr:to>
    <xdr:sp macro="" textlink="">
      <xdr:nvSpPr>
        <xdr:cNvPr id="56845616" name="Line 3">
          <a:extLst>
            <a:ext uri="{FF2B5EF4-FFF2-40B4-BE49-F238E27FC236}">
              <a16:creationId xmlns:a16="http://schemas.microsoft.com/office/drawing/2014/main" id="{C47C14C2-A31D-4C4D-9765-2CD2C67F4B51}"/>
            </a:ext>
          </a:extLst>
        </xdr:cNvPr>
        <xdr:cNvSpPr>
          <a:spLocks noChangeShapeType="1"/>
        </xdr:cNvSpPr>
      </xdr:nvSpPr>
      <xdr:spPr bwMode="auto">
        <a:xfrm>
          <a:off x="306324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20</xdr:row>
      <xdr:rowOff>7620</xdr:rowOff>
    </xdr:from>
    <xdr:to>
      <xdr:col>1</xdr:col>
      <xdr:colOff>0</xdr:colOff>
      <xdr:row>21</xdr:row>
      <xdr:rowOff>236220</xdr:rowOff>
    </xdr:to>
    <xdr:sp macro="" textlink="">
      <xdr:nvSpPr>
        <xdr:cNvPr id="56845617" name="Line 4">
          <a:extLst>
            <a:ext uri="{FF2B5EF4-FFF2-40B4-BE49-F238E27FC236}">
              <a16:creationId xmlns:a16="http://schemas.microsoft.com/office/drawing/2014/main" id="{8C7FA631-DBE7-4966-BC6A-4C5568FE4150}"/>
            </a:ext>
          </a:extLst>
        </xdr:cNvPr>
        <xdr:cNvSpPr>
          <a:spLocks noChangeShapeType="1"/>
        </xdr:cNvSpPr>
      </xdr:nvSpPr>
      <xdr:spPr bwMode="auto">
        <a:xfrm>
          <a:off x="0" y="6035040"/>
          <a:ext cx="1264920" cy="48006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396240</xdr:colOff>
      <xdr:row>3</xdr:row>
      <xdr:rowOff>91440</xdr:rowOff>
    </xdr:from>
    <xdr:to>
      <xdr:col>5</xdr:col>
      <xdr:colOff>609600</xdr:colOff>
      <xdr:row>18</xdr:row>
      <xdr:rowOff>0</xdr:rowOff>
    </xdr:to>
    <xdr:graphicFrame macro="">
      <xdr:nvGraphicFramePr>
        <xdr:cNvPr id="56845618" name="圖表 5">
          <a:extLst>
            <a:ext uri="{FF2B5EF4-FFF2-40B4-BE49-F238E27FC236}">
              <a16:creationId xmlns:a16="http://schemas.microsoft.com/office/drawing/2014/main" id="{0E12B20F-FE6E-47F4-8FCE-1E9954236BA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7.xml><?xml version="1.0" encoding="utf-8"?>
<c:userShapes xmlns:c="http://schemas.openxmlformats.org/drawingml/2006/chart">
  <cdr:relSizeAnchor xmlns:cdr="http://schemas.openxmlformats.org/drawingml/2006/chartDrawing">
    <cdr:from>
      <cdr:x>0</cdr:x>
      <cdr:y>0</cdr:y>
    </cdr:from>
    <cdr:to>
      <cdr:x>0</cdr:x>
      <cdr:y>0</cdr:y>
    </cdr:to>
    <cdr:sp macro="" textlink="">
      <cdr:nvSpPr>
        <cdr:cNvPr id="2" name="文字方塊 1"/>
        <cdr:cNvSpPr txBox="1"/>
      </cdr:nvSpPr>
      <cdr:spPr>
        <a:xfrm xmlns:a="http://schemas.openxmlformats.org/drawingml/2006/main" flipH="1">
          <a:off x="-476250" y="-962025"/>
          <a:ext cx="0" cy="0"/>
        </a:xfrm>
        <a:prstGeom xmlns:a="http://schemas.openxmlformats.org/drawingml/2006/main" prst="rect">
          <a:avLst/>
        </a:prstGeom>
      </cdr:spPr>
      <cdr:txBody>
        <a:bodyPr xmlns:a="http://schemas.openxmlformats.org/drawingml/2006/main" wrap="square" rtlCol="0"/>
        <a:lstStyle xmlns:a="http://schemas.openxmlformats.org/drawingml/2006/main"/>
        <a:p xmlns:a="http://schemas.openxmlformats.org/drawingml/2006/main">
          <a:endParaRPr lang="zh-TW" altLang="en-US"/>
        </a:p>
      </cdr:txBody>
    </cdr:sp>
  </cdr:relSizeAnchor>
</c:userShapes>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nts%20and%20Settings\2262\&#26700;&#38754;\2262\2262\wu\&#27770;&#31639;\&#36027;&#29992;&#26126;&#32048;&#3492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nts%20and%20Settings/2262/&#26700;&#38754;/2262/2262/wu/&#27770;&#31639;/&#36027;&#29992;&#26126;&#32048;&#3492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000&#20633;&#20221;-&#24037;&#20316;/000&#22283;&#20445;&#22522;&#37329;&#38928;&#31639;/000&#20329;&#34425;111-11-25&#32102;&#30340;&#27284;&#26696;&amp;&#25509;&#25163;&#32380;&#32396;&#20570;&#30340;&#27284;&#26696;/115&#24180;&#24230;/002&#38928;&#31639;&#31820;&#32232;&#24213;&#31295;/2&#36865;&#22283;&#30435;&#26371;&#21450;&#34907;&#31119;&#37096;(&#20341;&#20837;&#22522;&#37329;&#23616;)/115&#22283;&#20445;&#38928;&#31639;&#24213;&#31295;(&#36865;&#22283;&#30435;&#2637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000&#20633;&#20221;-&#24037;&#20316;/000&#22283;&#20445;&#22522;&#37329;&#38928;&#31639;/000&#20329;&#34425;111-11-25&#32102;&#30340;&#27284;&#26696;&amp;&#25509;&#25163;&#32380;&#32396;&#20570;&#30340;&#27284;&#26696;/116&#24180;&#24230;/002&#38928;&#31639;&#31820;&#32232;&#24213;&#31295;/2&#36865;&#22283;&#30435;&#26371;&#21450;&#34907;&#31119;&#37096;(&#20341;&#20837;&#22522;&#37329;&#23616;)/116&#22283;&#20445;&#38928;&#31639;&#24213;&#31295;(&#36865;&#22283;&#30435;&#2637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製造成本"/>
      <sheetName val="行銷費用"/>
      <sheetName val="管理費用"/>
      <sheetName val="研究費用"/>
      <sheetName val="業務外費用"/>
      <sheetName val="費用彙計"/>
      <sheetName val="費用底稿"/>
      <sheetName val="人數"/>
      <sheetName val="稅捐"/>
      <sheetName val="折舊"/>
      <sheetName val="報廢"/>
      <sheetName val="用人費"/>
      <sheetName val="車輛"/>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製造成本"/>
      <sheetName val="行銷費用"/>
      <sheetName val="管理費用"/>
      <sheetName val="研究費用"/>
      <sheetName val="業務外費用"/>
      <sheetName val="費用彙計"/>
      <sheetName val="費用底稿"/>
      <sheetName val="人數"/>
      <sheetName val="稅捐"/>
      <sheetName val="折舊"/>
      <sheetName val="報廢"/>
      <sheetName val="用人費"/>
      <sheetName val="車輛"/>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12安全準備-本局"/>
      <sheetName val="112責任準備 (現金制)-會前"/>
      <sheetName val="111公務撥補計算-會前"/>
      <sheetName val="給付現金支出-1140203"/>
      <sheetName val="收支餘絀表 (決)元"/>
      <sheetName val="收支餘絀表 (決)"/>
      <sheetName val="收支餘絀表"/>
      <sheetName val="收支餘絀表 (勞)"/>
      <sheetName val="收支餘絀表 (基)"/>
      <sheetName val="現金流量表"/>
      <sheetName val="現金流量表 (勞)"/>
      <sheetName val="現金流量表 (基)"/>
      <sheetName val="預計平衡表說明 (現金制)"/>
      <sheetName val="平衡表 (決)元"/>
      <sheetName val="平衡表 (決)"/>
      <sheetName val="平衡表"/>
      <sheetName val="平衡表 (勞)"/>
      <sheetName val="平衡表 (基)"/>
      <sheetName val="應收催收"/>
      <sheetName val="呆帳"/>
      <sheetName val="資本門"/>
      <sheetName val="內部往來"/>
      <sheetName val="安全準備"/>
      <sheetName val="備呆分錄"/>
      <sheetName val="預算書貼條"/>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11">
          <cell r="F11"/>
        </row>
      </sheetData>
      <sheetData sheetId="8">
        <row r="11">
          <cell r="F11"/>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12安全準備-本局"/>
      <sheetName val="112責任準備 (現金制)-會前"/>
      <sheetName val="111公務撥補計算-會前"/>
      <sheetName val="給付現金支出-1150130"/>
      <sheetName val="收支餘絀表 (決)元"/>
      <sheetName val="收支餘絀表 (決)"/>
      <sheetName val="收支餘絀表"/>
      <sheetName val="收支餘絀表 (勞)"/>
      <sheetName val="收支餘絀表 (基)"/>
      <sheetName val="現金流量表"/>
      <sheetName val="現金流量表 (勞)"/>
      <sheetName val="現金流量表 (基)"/>
      <sheetName val="預計平衡表說明 (現金制)"/>
      <sheetName val="平衡表 (決)元"/>
      <sheetName val="平衡表 (決)"/>
      <sheetName val="平衡表"/>
      <sheetName val="平衡表 (勞)"/>
      <sheetName val="平衡表 (基)"/>
      <sheetName val="應收催收"/>
      <sheetName val="呆帳"/>
      <sheetName val="資本門"/>
      <sheetName val="內部往來"/>
      <sheetName val="安全準備"/>
      <sheetName val="備呆分錄"/>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28">
          <cell r="D28">
            <v>0</v>
          </cell>
        </row>
        <row r="42">
          <cell r="D42">
            <v>0</v>
          </cell>
        </row>
      </sheetData>
      <sheetData sheetId="8">
        <row r="28">
          <cell r="D28"/>
        </row>
        <row r="42">
          <cell r="D42"/>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26"/>
  <sheetViews>
    <sheetView view="pageBreakPreview" zoomScaleNormal="100" zoomScaleSheetLayoutView="100" workbookViewId="0">
      <selection activeCell="H13" sqref="H13"/>
    </sheetView>
  </sheetViews>
  <sheetFormatPr defaultColWidth="9" defaultRowHeight="22.2"/>
  <cols>
    <col min="1" max="1" width="5.88671875" style="294" customWidth="1"/>
    <col min="2" max="2" width="24.44140625" style="294" customWidth="1"/>
    <col min="3" max="3" width="18.77734375" style="294" customWidth="1"/>
    <col min="4" max="5" width="16.6640625" style="294" customWidth="1"/>
    <col min="6" max="6" width="12.88671875" style="294" bestFit="1" customWidth="1"/>
    <col min="7" max="16384" width="9" style="294"/>
  </cols>
  <sheetData>
    <row r="1" spans="1:5" ht="38.25" customHeight="1">
      <c r="A1" s="1015" t="s">
        <v>420</v>
      </c>
    </row>
    <row r="2" spans="1:5" s="297" customFormat="1" ht="39.9" customHeight="1">
      <c r="A2" s="1124" t="s">
        <v>964</v>
      </c>
      <c r="B2" s="1124"/>
      <c r="C2" s="1124"/>
      <c r="D2" s="1124"/>
      <c r="E2" s="1124"/>
    </row>
    <row r="3" spans="1:5" ht="30" customHeight="1"/>
    <row r="4" spans="1:5" ht="30" customHeight="1"/>
    <row r="5" spans="1:5" ht="30" customHeight="1"/>
    <row r="6" spans="1:5" ht="30" customHeight="1"/>
    <row r="7" spans="1:5" ht="30" customHeight="1"/>
    <row r="8" spans="1:5" ht="30" customHeight="1"/>
    <row r="9" spans="1:5" ht="30" customHeight="1"/>
    <row r="10" spans="1:5" ht="20.100000000000001" customHeight="1"/>
    <row r="11" spans="1:5" ht="27.75" customHeight="1">
      <c r="A11" s="363"/>
      <c r="B11" s="363"/>
    </row>
    <row r="12" spans="1:5" ht="30" customHeight="1"/>
    <row r="13" spans="1:5" ht="30" customHeight="1"/>
    <row r="14" spans="1:5" ht="30" customHeight="1"/>
    <row r="15" spans="1:5" ht="30" customHeight="1"/>
    <row r="16" spans="1:5" ht="30" customHeight="1"/>
    <row r="17" spans="1:6" ht="30" customHeight="1"/>
    <row r="18" spans="1:6" ht="22.5" customHeight="1"/>
    <row r="19" spans="1:6" s="296" customFormat="1" ht="22.2" customHeight="1">
      <c r="A19" s="295"/>
      <c r="B19" s="1125" t="s">
        <v>338</v>
      </c>
      <c r="C19" s="1125"/>
      <c r="D19" s="1125"/>
      <c r="E19" s="1125"/>
    </row>
    <row r="20" spans="1:6" ht="31.95" customHeight="1">
      <c r="B20" s="531" t="s">
        <v>379</v>
      </c>
      <c r="C20" s="532" t="s">
        <v>718</v>
      </c>
      <c r="D20" s="531" t="s">
        <v>380</v>
      </c>
      <c r="E20" s="533" t="s">
        <v>718</v>
      </c>
    </row>
    <row r="21" spans="1:6" ht="31.95" customHeight="1">
      <c r="B21" s="1016" t="s">
        <v>415</v>
      </c>
      <c r="C21" s="1017">
        <f>SUM(C22:C24)</f>
        <v>95267</v>
      </c>
      <c r="D21" s="1018" t="s">
        <v>381</v>
      </c>
      <c r="E21" s="1019">
        <f>C21</f>
        <v>95267</v>
      </c>
    </row>
    <row r="22" spans="1:6" ht="31.95" customHeight="1">
      <c r="B22" s="1020" t="s">
        <v>413</v>
      </c>
      <c r="C22" s="1021">
        <v>92052</v>
      </c>
      <c r="D22" s="1020"/>
      <c r="E22" s="1022"/>
      <c r="F22" s="1026">
        <f>C22/$C$21</f>
        <v>0.96625274229271418</v>
      </c>
    </row>
    <row r="23" spans="1:6" ht="31.95" customHeight="1">
      <c r="B23" s="1020" t="s">
        <v>414</v>
      </c>
      <c r="C23" s="1021">
        <v>3200</v>
      </c>
      <c r="D23" s="1020"/>
      <c r="E23" s="1022"/>
      <c r="F23" s="1026">
        <f>C23/$C$21</f>
        <v>3.3589805494032558E-2</v>
      </c>
    </row>
    <row r="24" spans="1:6" ht="31.95" customHeight="1">
      <c r="B24" s="1020" t="s">
        <v>507</v>
      </c>
      <c r="C24" s="1021">
        <v>15</v>
      </c>
      <c r="D24" s="1020"/>
      <c r="E24" s="1022"/>
      <c r="F24" s="1026">
        <f>C24/$C$21</f>
        <v>1.5745221325327762E-4</v>
      </c>
    </row>
    <row r="25" spans="1:6" ht="31.95" customHeight="1">
      <c r="B25" s="597" t="s">
        <v>327</v>
      </c>
      <c r="C25" s="1023">
        <f>SUM(C22:C24)</f>
        <v>95267</v>
      </c>
      <c r="D25" s="597" t="s">
        <v>327</v>
      </c>
      <c r="E25" s="1023">
        <f>E21</f>
        <v>95267</v>
      </c>
      <c r="F25" s="1027"/>
    </row>
    <row r="26" spans="1:6" ht="19.2" customHeight="1">
      <c r="B26" s="1025" t="s">
        <v>784</v>
      </c>
      <c r="C26" s="1024"/>
      <c r="D26" s="1024"/>
      <c r="E26" s="1024"/>
    </row>
  </sheetData>
  <mergeCells count="2">
    <mergeCell ref="A2:E2"/>
    <mergeCell ref="B19:E19"/>
  </mergeCells>
  <phoneticPr fontId="4" type="noConversion"/>
  <pageMargins left="0.47244094488188981" right="0.39370078740157483" top="0.59055118110236227" bottom="0.78740157480314965" header="0.51181102362204722" footer="0.51181102362204722"/>
  <pageSetup paperSize="9" orientation="portrait" blackAndWhite="1" r:id="rId1"/>
  <headerFooter alignWithMargins="0">
    <oddFooter>&amp;C8</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dimension ref="A1:F73"/>
  <sheetViews>
    <sheetView showGridLines="0" view="pageBreakPreview" zoomScaleNormal="100" zoomScaleSheetLayoutView="100" workbookViewId="0">
      <selection activeCell="G13" sqref="G13"/>
    </sheetView>
  </sheetViews>
  <sheetFormatPr defaultColWidth="12" defaultRowHeight="18"/>
  <cols>
    <col min="1" max="1" width="21.44140625" style="163" customWidth="1"/>
    <col min="2" max="2" width="18.77734375" style="163" customWidth="1"/>
    <col min="3" max="3" width="22.21875" style="163" customWidth="1"/>
    <col min="4" max="4" width="21.21875" style="163" customWidth="1"/>
    <col min="5" max="16384" width="12" style="163"/>
  </cols>
  <sheetData>
    <row r="1" spans="1:4" s="161" customFormat="1" ht="46.5" customHeight="1">
      <c r="A1" s="584" t="s">
        <v>421</v>
      </c>
    </row>
    <row r="2" spans="1:4" s="162" customFormat="1" ht="34.5" customHeight="1">
      <c r="A2" s="1130" t="s">
        <v>965</v>
      </c>
      <c r="B2" s="1130"/>
      <c r="C2" s="1130"/>
      <c r="D2" s="1130"/>
    </row>
    <row r="3" spans="1:4" ht="19.5" customHeight="1">
      <c r="B3" s="164"/>
      <c r="C3" s="165"/>
    </row>
    <row r="4" spans="1:4" ht="19.5" customHeight="1"/>
    <row r="10" spans="1:4" ht="16.5" customHeight="1"/>
    <row r="11" spans="1:4" ht="12.75" customHeight="1"/>
    <row r="13" spans="1:4" ht="66.75" customHeight="1"/>
    <row r="14" spans="1:4" ht="19.5" customHeight="1">
      <c r="B14" s="166"/>
      <c r="C14" s="165"/>
    </row>
    <row r="25" spans="1:6" ht="15" customHeight="1"/>
    <row r="26" spans="1:6" s="167" customFormat="1" ht="24.75" customHeight="1">
      <c r="A26" s="1131" t="s">
        <v>236</v>
      </c>
      <c r="B26" s="1132"/>
      <c r="C26" s="1132"/>
      <c r="D26" s="1132"/>
    </row>
    <row r="27" spans="1:6" s="171" customFormat="1" ht="24.75" customHeight="1">
      <c r="A27" s="168" t="s">
        <v>237</v>
      </c>
      <c r="B27" s="169" t="s">
        <v>719</v>
      </c>
      <c r="C27" s="170" t="s">
        <v>397</v>
      </c>
      <c r="D27" s="169" t="s">
        <v>719</v>
      </c>
    </row>
    <row r="28" spans="1:6" s="171" customFormat="1" ht="24" customHeight="1">
      <c r="A28" s="172" t="s">
        <v>398</v>
      </c>
      <c r="B28" s="173">
        <f>SUM(B29:B31)</f>
        <v>158295442</v>
      </c>
      <c r="C28" s="174" t="s">
        <v>399</v>
      </c>
      <c r="D28" s="173">
        <f>SUM(D29:D31)</f>
        <v>158746534</v>
      </c>
    </row>
    <row r="29" spans="1:6" s="178" customFormat="1" ht="24" customHeight="1">
      <c r="A29" s="175" t="s">
        <v>400</v>
      </c>
      <c r="B29" s="176">
        <f>收支餘絀預計表!D8</f>
        <v>28837476</v>
      </c>
      <c r="C29" s="175" t="s">
        <v>401</v>
      </c>
      <c r="D29" s="177">
        <f>收支餘絀預計表!D21</f>
        <v>701344</v>
      </c>
      <c r="E29" s="943">
        <f>B29/B34</f>
        <v>0.18165735826396059</v>
      </c>
      <c r="F29" s="945">
        <f>D29/D34</f>
        <v>4.4180114193863281E-3</v>
      </c>
    </row>
    <row r="30" spans="1:6" s="178" customFormat="1" ht="24" customHeight="1">
      <c r="A30" s="175" t="s">
        <v>402</v>
      </c>
      <c r="B30" s="176">
        <f>收支餘絀預計表!D14</f>
        <v>64568282</v>
      </c>
      <c r="C30" s="175" t="s">
        <v>403</v>
      </c>
      <c r="D30" s="177">
        <f>收支餘絀預計表!D24</f>
        <v>156647846</v>
      </c>
      <c r="E30" s="943">
        <f>B30/B34</f>
        <v>0.40673821577735991</v>
      </c>
      <c r="F30" s="943">
        <f>D30/D34</f>
        <v>0.98677962946894959</v>
      </c>
    </row>
    <row r="31" spans="1:6" s="178" customFormat="1" ht="24" customHeight="1">
      <c r="A31" s="175" t="s">
        <v>404</v>
      </c>
      <c r="B31" s="176">
        <f>收支餘絀預計表!D17</f>
        <v>64889684</v>
      </c>
      <c r="C31" s="175" t="s">
        <v>636</v>
      </c>
      <c r="D31" s="177">
        <f>收支餘絀預計表!D31</f>
        <v>1397344</v>
      </c>
      <c r="E31" s="945">
        <f>B31/B34</f>
        <v>0.40876283950867237</v>
      </c>
      <c r="F31" s="943">
        <f>D31/D34</f>
        <v>8.802359111664132E-3</v>
      </c>
    </row>
    <row r="32" spans="1:6" s="171" customFormat="1" ht="24" customHeight="1">
      <c r="A32" s="457" t="s">
        <v>509</v>
      </c>
      <c r="B32" s="677">
        <f>收支餘絀預計表!D33</f>
        <v>451092</v>
      </c>
      <c r="C32" s="648" t="s">
        <v>405</v>
      </c>
      <c r="D32" s="649">
        <v>0</v>
      </c>
      <c r="E32" s="943">
        <f>B32/B34</f>
        <v>2.841586450007154E-3</v>
      </c>
      <c r="F32" s="944"/>
    </row>
    <row r="33" spans="1:4" s="171" customFormat="1" ht="13.65" customHeight="1">
      <c r="A33" s="179"/>
      <c r="B33" s="180"/>
      <c r="C33" s="181"/>
      <c r="D33" s="182"/>
    </row>
    <row r="34" spans="1:4" s="178" customFormat="1" ht="24" customHeight="1">
      <c r="A34" s="183" t="s">
        <v>238</v>
      </c>
      <c r="B34" s="184">
        <f>SUM(B29:B33)</f>
        <v>158746534</v>
      </c>
      <c r="C34" s="569" t="s">
        <v>406</v>
      </c>
      <c r="D34" s="184">
        <f>D28+D32</f>
        <v>158746534</v>
      </c>
    </row>
    <row r="35" spans="1:4" s="171" customFormat="1" ht="24.9" customHeight="1">
      <c r="A35" s="163"/>
      <c r="B35" s="163"/>
      <c r="C35" s="163"/>
      <c r="D35" s="163"/>
    </row>
    <row r="64" ht="18.600000000000001" thickBot="1"/>
    <row r="65" spans="1:6" ht="24.75" customHeight="1" thickBot="1">
      <c r="A65" s="185" t="s">
        <v>239</v>
      </c>
      <c r="B65" s="1126" t="s">
        <v>246</v>
      </c>
      <c r="C65" s="1126" t="s">
        <v>247</v>
      </c>
      <c r="D65" s="1126" t="s">
        <v>248</v>
      </c>
    </row>
    <row r="66" spans="1:6" ht="0.9" customHeight="1" thickBot="1">
      <c r="A66" s="186" t="s">
        <v>178</v>
      </c>
      <c r="B66" s="1127"/>
      <c r="C66" s="1127"/>
      <c r="D66" s="1127"/>
      <c r="E66" s="1126" t="s">
        <v>249</v>
      </c>
      <c r="F66" s="1128" t="s">
        <v>250</v>
      </c>
    </row>
    <row r="67" spans="1:6" ht="5.25" hidden="1" customHeight="1">
      <c r="A67" s="187" t="s">
        <v>240</v>
      </c>
      <c r="B67" s="188"/>
      <c r="C67" s="188"/>
      <c r="D67" s="188"/>
      <c r="E67" s="1127"/>
      <c r="F67" s="1129"/>
    </row>
    <row r="68" spans="1:6" ht="3" hidden="1" customHeight="1">
      <c r="A68" s="190" t="s">
        <v>176</v>
      </c>
      <c r="B68" s="191">
        <v>50962006</v>
      </c>
      <c r="C68" s="191">
        <v>60199718</v>
      </c>
      <c r="D68" s="191">
        <v>66933126</v>
      </c>
      <c r="E68" s="188"/>
      <c r="F68" s="189"/>
    </row>
    <row r="69" spans="1:6" ht="0.9" hidden="1" customHeight="1">
      <c r="A69" s="187" t="s">
        <v>241</v>
      </c>
      <c r="B69" s="193">
        <v>50962006</v>
      </c>
      <c r="C69" s="193">
        <v>60199718</v>
      </c>
      <c r="D69" s="193">
        <v>66933126</v>
      </c>
      <c r="E69" s="191">
        <v>62574443</v>
      </c>
      <c r="F69" s="192">
        <v>65563410</v>
      </c>
    </row>
    <row r="70" spans="1:6" ht="3" hidden="1" customHeight="1">
      <c r="A70" s="195" t="s">
        <v>242</v>
      </c>
      <c r="B70" s="196"/>
      <c r="C70" s="196"/>
      <c r="D70" s="196"/>
      <c r="E70" s="193">
        <v>62574443</v>
      </c>
      <c r="F70" s="194">
        <v>65563410</v>
      </c>
    </row>
    <row r="71" spans="1:6" ht="18.600000000000001" hidden="1" thickBot="1">
      <c r="A71" s="190" t="s">
        <v>243</v>
      </c>
      <c r="B71" s="191">
        <v>50962006</v>
      </c>
      <c r="C71" s="191">
        <v>60199718</v>
      </c>
      <c r="D71" s="191">
        <v>66933126</v>
      </c>
      <c r="E71" s="196"/>
      <c r="F71" s="197"/>
    </row>
    <row r="72" spans="1:6" ht="3.75" hidden="1" customHeight="1">
      <c r="A72" s="186" t="s">
        <v>244</v>
      </c>
      <c r="B72" s="191">
        <v>50962006</v>
      </c>
      <c r="C72" s="191">
        <v>60199718</v>
      </c>
      <c r="D72" s="191">
        <v>66933126</v>
      </c>
      <c r="E72" s="191">
        <v>62574443</v>
      </c>
      <c r="F72" s="192">
        <v>65563410</v>
      </c>
    </row>
    <row r="73" spans="1:6" ht="18.600000000000001" hidden="1" thickBot="1">
      <c r="E73" s="191">
        <v>62574443</v>
      </c>
      <c r="F73" s="192">
        <v>65563410</v>
      </c>
    </row>
  </sheetData>
  <mergeCells count="7">
    <mergeCell ref="E66:E67"/>
    <mergeCell ref="F66:F67"/>
    <mergeCell ref="A2:D2"/>
    <mergeCell ref="A26:D26"/>
    <mergeCell ref="B65:B66"/>
    <mergeCell ref="C65:C66"/>
    <mergeCell ref="D65:D66"/>
  </mergeCells>
  <phoneticPr fontId="56" type="noConversion"/>
  <printOptions horizontalCentered="1"/>
  <pageMargins left="0.47244094488188981" right="0.39370078740157483" top="0.59055118110236227" bottom="0.78740157480314965" header="0.51181102362204722" footer="0.51181102362204722"/>
  <pageSetup paperSize="9" firstPageNumber="13" orientation="portrait" blackAndWhite="1" useFirstPageNumber="1" r:id="rId1"/>
  <headerFooter alignWithMargins="0">
    <oddFooter>&amp;C9</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6"/>
  <dimension ref="A1:F37"/>
  <sheetViews>
    <sheetView showGridLines="0" view="pageBreakPreview" zoomScaleNormal="100" zoomScaleSheetLayoutView="100" workbookViewId="0">
      <selection activeCell="H9" sqref="H9"/>
    </sheetView>
  </sheetViews>
  <sheetFormatPr defaultColWidth="12" defaultRowHeight="19.8"/>
  <cols>
    <col min="1" max="1" width="18.44140625" style="198" customWidth="1"/>
    <col min="2" max="6" width="13.109375" style="198" customWidth="1"/>
    <col min="7" max="16384" width="12" style="198"/>
  </cols>
  <sheetData>
    <row r="1" spans="1:6" ht="24.6">
      <c r="A1" s="584" t="s">
        <v>422</v>
      </c>
      <c r="B1" s="163"/>
      <c r="C1" s="163"/>
      <c r="D1" s="163"/>
      <c r="E1" s="163"/>
      <c r="F1" s="163"/>
    </row>
    <row r="2" spans="1:6" ht="24.6">
      <c r="A2" s="1135" t="s">
        <v>966</v>
      </c>
      <c r="B2" s="1136"/>
      <c r="C2" s="1136"/>
      <c r="D2" s="1136"/>
      <c r="E2" s="1136"/>
      <c r="F2" s="1136"/>
    </row>
    <row r="3" spans="1:6" ht="13.8" customHeight="1"/>
    <row r="4" spans="1:6" ht="17.399999999999999" customHeight="1"/>
    <row r="18" spans="1:6" ht="114" customHeight="1"/>
    <row r="19" spans="1:6" ht="2.25" customHeight="1"/>
    <row r="20" spans="1:6" ht="21" customHeight="1">
      <c r="A20" s="1131" t="s">
        <v>236</v>
      </c>
      <c r="B20" s="1131"/>
      <c r="C20" s="1131"/>
      <c r="D20" s="1131"/>
      <c r="E20" s="1131"/>
      <c r="F20" s="1131"/>
    </row>
    <row r="21" spans="1:6" s="200" customFormat="1">
      <c r="A21" s="199" t="s">
        <v>239</v>
      </c>
      <c r="B21" s="1137" t="s">
        <v>674</v>
      </c>
      <c r="C21" s="1137" t="s">
        <v>706</v>
      </c>
      <c r="D21" s="1137" t="s">
        <v>721</v>
      </c>
      <c r="E21" s="1137" t="s">
        <v>707</v>
      </c>
      <c r="F21" s="1137" t="s">
        <v>722</v>
      </c>
    </row>
    <row r="22" spans="1:6" s="200" customFormat="1">
      <c r="A22" s="201" t="s">
        <v>178</v>
      </c>
      <c r="B22" s="1139"/>
      <c r="C22" s="1139"/>
      <c r="D22" s="1138"/>
      <c r="E22" s="1138"/>
      <c r="F22" s="1138"/>
    </row>
    <row r="23" spans="1:6" s="573" customFormat="1" ht="24.9" customHeight="1">
      <c r="A23" s="570" t="s">
        <v>240</v>
      </c>
      <c r="B23" s="571"/>
      <c r="C23" s="571"/>
      <c r="D23" s="571"/>
      <c r="E23" s="571"/>
      <c r="F23" s="572"/>
    </row>
    <row r="24" spans="1:6" s="576" customFormat="1" ht="24.9" customHeight="1">
      <c r="A24" s="574" t="s">
        <v>416</v>
      </c>
      <c r="B24" s="575">
        <v>233515735</v>
      </c>
      <c r="C24" s="755">
        <v>262790979</v>
      </c>
      <c r="D24" s="876">
        <v>297048959</v>
      </c>
      <c r="E24" s="177">
        <v>137627629</v>
      </c>
      <c r="F24" s="881">
        <f>收支餘絀預計表!D7</f>
        <v>158295442</v>
      </c>
    </row>
    <row r="25" spans="1:6" s="573" customFormat="1" ht="24.9" customHeight="1">
      <c r="A25" s="574" t="s">
        <v>417</v>
      </c>
      <c r="B25" s="598">
        <v>204844</v>
      </c>
      <c r="C25" s="756">
        <v>271381</v>
      </c>
      <c r="D25" s="877">
        <v>358101</v>
      </c>
      <c r="E25" s="598">
        <v>431305</v>
      </c>
      <c r="F25" s="882">
        <f>收支餘絀預計表!D33</f>
        <v>451092</v>
      </c>
    </row>
    <row r="26" spans="1:6" s="577" customFormat="1" ht="24.9" customHeight="1">
      <c r="A26" s="202" t="s">
        <v>241</v>
      </c>
      <c r="B26" s="203">
        <f>+B24+B25</f>
        <v>233720579</v>
      </c>
      <c r="C26" s="203">
        <f>+C24+C25</f>
        <v>263062360</v>
      </c>
      <c r="D26" s="878">
        <f>+D24+D25</f>
        <v>297407060</v>
      </c>
      <c r="E26" s="203">
        <f>+E24+E25</f>
        <v>138058934</v>
      </c>
      <c r="F26" s="883">
        <f>+F24+F25</f>
        <v>158746534</v>
      </c>
    </row>
    <row r="27" spans="1:6" s="573" customFormat="1" ht="24.9" customHeight="1">
      <c r="A27" s="570" t="s">
        <v>163</v>
      </c>
      <c r="B27" s="571"/>
      <c r="C27" s="571"/>
      <c r="D27" s="879"/>
      <c r="E27" s="571"/>
      <c r="F27" s="884"/>
    </row>
    <row r="28" spans="1:6" s="573" customFormat="1" ht="24.9" customHeight="1">
      <c r="A28" s="574" t="s">
        <v>418</v>
      </c>
      <c r="B28" s="575">
        <v>233720178</v>
      </c>
      <c r="C28" s="755">
        <v>263060757</v>
      </c>
      <c r="D28" s="876">
        <v>297405940</v>
      </c>
      <c r="E28" s="177">
        <v>138058934</v>
      </c>
      <c r="F28" s="881">
        <f>收支餘絀預計表!D20</f>
        <v>158746534</v>
      </c>
    </row>
    <row r="29" spans="1:6" s="573" customFormat="1" ht="24.9" customHeight="1">
      <c r="A29" s="574" t="s">
        <v>419</v>
      </c>
      <c r="B29" s="575">
        <v>401</v>
      </c>
      <c r="C29" s="755">
        <v>1603</v>
      </c>
      <c r="D29" s="598">
        <v>1120</v>
      </c>
      <c r="E29" s="598">
        <v>0</v>
      </c>
      <c r="F29" s="882">
        <v>0</v>
      </c>
    </row>
    <row r="30" spans="1:6" s="577" customFormat="1" ht="24.9" customHeight="1">
      <c r="A30" s="204" t="s">
        <v>164</v>
      </c>
      <c r="B30" s="578">
        <f>+B28+B29</f>
        <v>233720579</v>
      </c>
      <c r="C30" s="578">
        <f>+C28+C29</f>
        <v>263062360</v>
      </c>
      <c r="D30" s="880">
        <f>+D28+D29</f>
        <v>297407060</v>
      </c>
      <c r="E30" s="578">
        <f>+E28+E29</f>
        <v>138058934</v>
      </c>
      <c r="F30" s="885">
        <f>+F28+F29</f>
        <v>158746534</v>
      </c>
    </row>
    <row r="31" spans="1:6" s="577" customFormat="1" ht="24.9" customHeight="1">
      <c r="A31" s="204" t="s">
        <v>245</v>
      </c>
      <c r="B31" s="579">
        <f>+B26-B30</f>
        <v>0</v>
      </c>
      <c r="C31" s="579">
        <f>+C26-C30</f>
        <v>0</v>
      </c>
      <c r="D31" s="579">
        <f>+D26-D30</f>
        <v>0</v>
      </c>
      <c r="E31" s="579">
        <f>+E26-E30</f>
        <v>0</v>
      </c>
      <c r="F31" s="579">
        <f>+F26-F30</f>
        <v>0</v>
      </c>
    </row>
    <row r="32" spans="1:6" s="163" customFormat="1" ht="15.75" customHeight="1">
      <c r="A32" s="1134" t="s">
        <v>720</v>
      </c>
      <c r="B32" s="1133"/>
      <c r="C32" s="1133"/>
      <c r="D32" s="1133"/>
      <c r="E32" s="1133"/>
      <c r="F32" s="1133"/>
    </row>
    <row r="33" spans="1:6" s="163" customFormat="1" ht="15.75" customHeight="1">
      <c r="A33" s="1133" t="s">
        <v>617</v>
      </c>
      <c r="B33" s="1133"/>
      <c r="C33" s="1133"/>
      <c r="D33" s="1133"/>
      <c r="E33" s="1133"/>
      <c r="F33" s="1133"/>
    </row>
    <row r="34" spans="1:6" s="163" customFormat="1" ht="18.899999999999999" customHeight="1">
      <c r="A34" s="689"/>
      <c r="B34" s="689"/>
      <c r="C34" s="689"/>
      <c r="D34" s="689"/>
      <c r="E34" s="689"/>
      <c r="F34" s="689"/>
    </row>
    <row r="35" spans="1:6" s="163" customFormat="1" ht="18.899999999999999" customHeight="1">
      <c r="A35" s="689"/>
      <c r="B35" s="689"/>
      <c r="C35" s="689"/>
      <c r="D35" s="689"/>
      <c r="E35" s="689"/>
      <c r="F35" s="689"/>
    </row>
    <row r="37" spans="1:6" s="200" customFormat="1">
      <c r="A37" s="580" t="s">
        <v>408</v>
      </c>
      <c r="B37" s="581" t="s">
        <v>622</v>
      </c>
      <c r="C37" s="581" t="s">
        <v>652</v>
      </c>
      <c r="D37" s="581" t="s">
        <v>675</v>
      </c>
      <c r="E37" s="581" t="s">
        <v>705</v>
      </c>
      <c r="F37" s="581" t="s">
        <v>785</v>
      </c>
    </row>
  </sheetData>
  <mergeCells count="9">
    <mergeCell ref="A33:F33"/>
    <mergeCell ref="A32:F32"/>
    <mergeCell ref="A20:F20"/>
    <mergeCell ref="A2:F2"/>
    <mergeCell ref="F21:F22"/>
    <mergeCell ref="B21:B22"/>
    <mergeCell ref="C21:C22"/>
    <mergeCell ref="D21:D22"/>
    <mergeCell ref="E21:E22"/>
  </mergeCells>
  <phoneticPr fontId="56" type="noConversion"/>
  <printOptions horizontalCentered="1"/>
  <pageMargins left="0.47244094488188981" right="0.39370078740157483" top="0.59055118110236227" bottom="0.78740157480314965" header="0.51181102362204722" footer="0.51181102362204722"/>
  <pageSetup paperSize="9" firstPageNumber="13" orientation="portrait" blackAndWhite="1" useFirstPageNumber="1" r:id="rId1"/>
  <headerFooter alignWithMargins="0">
    <oddFooter>&amp;C10</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工作表14"/>
  <dimension ref="A1:H1"/>
  <sheetViews>
    <sheetView view="pageBreakPreview" zoomScale="60" zoomScaleNormal="100" workbookViewId="0">
      <selection activeCell="D30" sqref="D30"/>
    </sheetView>
  </sheetViews>
  <sheetFormatPr defaultColWidth="9" defaultRowHeight="80.25" customHeight="1"/>
  <cols>
    <col min="1" max="16384" width="9" style="681"/>
  </cols>
  <sheetData>
    <row r="1" spans="1:8" ht="80.25" customHeight="1">
      <c r="A1" s="1140" t="s">
        <v>535</v>
      </c>
      <c r="B1" s="1140"/>
      <c r="C1" s="1140"/>
      <c r="D1" s="1140"/>
      <c r="E1" s="1140"/>
      <c r="F1" s="1140"/>
      <c r="G1" s="1140"/>
      <c r="H1" s="1140"/>
    </row>
  </sheetData>
  <mergeCells count="1">
    <mergeCell ref="A1:H1"/>
  </mergeCells>
  <phoneticPr fontId="4" type="noConversion"/>
  <printOptions horizontalCentered="1" verticalCentered="1"/>
  <pageMargins left="0.98425196850393704" right="0.59055118110236227" top="0.78740157480314965" bottom="1.9685039370078741" header="0.51181102362204722" footer="0.51181102362204722"/>
  <pageSetup paperSize="9" orientation="portrait" r:id="rId1"/>
  <headerFooter alignWithMargins="0"/>
  <rowBreaks count="1" manualBreakCount="1">
    <brk id="1"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工作表15">
    <tabColor rgb="FFFFC000"/>
  </sheetPr>
  <dimension ref="A1:H2"/>
  <sheetViews>
    <sheetView view="pageBreakPreview" zoomScale="60" zoomScaleNormal="100" workbookViewId="0">
      <selection activeCell="D30" sqref="D30"/>
    </sheetView>
  </sheetViews>
  <sheetFormatPr defaultColWidth="9" defaultRowHeight="80.25" customHeight="1"/>
  <cols>
    <col min="1" max="16384" width="9" style="681"/>
  </cols>
  <sheetData>
    <row r="1" spans="1:8" ht="75.3" customHeight="1">
      <c r="A1" s="1140" t="s">
        <v>536</v>
      </c>
      <c r="B1" s="1140"/>
      <c r="C1" s="1140"/>
      <c r="D1" s="1140"/>
      <c r="E1" s="1140"/>
      <c r="F1" s="1140"/>
      <c r="G1" s="1140"/>
      <c r="H1" s="1140"/>
    </row>
    <row r="2" spans="1:8" ht="75.3" customHeight="1"/>
  </sheetData>
  <mergeCells count="1">
    <mergeCell ref="A1:H1"/>
  </mergeCells>
  <phoneticPr fontId="4" type="noConversion"/>
  <printOptions horizontalCentered="1" verticalCentered="1"/>
  <pageMargins left="0.98425196850393704" right="0.59055118110236227" top="0.78740157480314965" bottom="1.9685039370078741" header="0.51181102362204722" footer="0.51181102362204722"/>
  <pageSetup paperSize="9" orientation="portrait" r:id="rId1"/>
  <headerFooter alignWithMargins="0"/>
  <rowBreaks count="1" manualBreakCount="1">
    <brk id="1"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工作表2">
    <tabColor rgb="FFFFFF00"/>
  </sheetPr>
  <dimension ref="A1:I51"/>
  <sheetViews>
    <sheetView view="pageBreakPreview" topLeftCell="A26" zoomScaleNormal="100" zoomScaleSheetLayoutView="100" workbookViewId="0">
      <selection activeCell="D30" sqref="D30"/>
    </sheetView>
  </sheetViews>
  <sheetFormatPr defaultColWidth="9" defaultRowHeight="15.6"/>
  <cols>
    <col min="1" max="1" width="11.44140625" style="346" customWidth="1"/>
    <col min="2" max="2" width="6.6640625" style="346" customWidth="1"/>
    <col min="3" max="3" width="18" style="346" customWidth="1"/>
    <col min="4" max="4" width="11.77734375" style="346" customWidth="1"/>
    <col min="5" max="5" width="6.77734375" style="352" customWidth="1"/>
    <col min="6" max="6" width="11.77734375" style="346" customWidth="1"/>
    <col min="7" max="7" width="6.77734375" style="346" customWidth="1"/>
    <col min="8" max="8" width="9.77734375" style="346" customWidth="1"/>
    <col min="9" max="9" width="9" style="346" customWidth="1"/>
    <col min="10" max="10" width="9" style="346"/>
    <col min="11" max="11" width="11.21875" style="346" bestFit="1" customWidth="1"/>
    <col min="12" max="16384" width="9" style="346"/>
  </cols>
  <sheetData>
    <row r="1" spans="1:9" ht="21" customHeight="1">
      <c r="A1" s="1145" t="s">
        <v>433</v>
      </c>
      <c r="B1" s="1145"/>
      <c r="C1" s="1145"/>
      <c r="D1" s="1145"/>
      <c r="E1" s="1145"/>
      <c r="F1" s="1145"/>
      <c r="G1" s="1145"/>
      <c r="H1" s="1145"/>
      <c r="I1" s="1145"/>
    </row>
    <row r="2" spans="1:9" ht="21.9" customHeight="1">
      <c r="A2" s="1145" t="s">
        <v>434</v>
      </c>
      <c r="B2" s="1145"/>
      <c r="C2" s="1145"/>
      <c r="D2" s="1145"/>
      <c r="E2" s="1145"/>
      <c r="F2" s="1145"/>
      <c r="G2" s="1145"/>
      <c r="H2" s="1145"/>
      <c r="I2" s="1145"/>
    </row>
    <row r="3" spans="1:9" ht="23.25" customHeight="1">
      <c r="A3" s="1146" t="s">
        <v>449</v>
      </c>
      <c r="B3" s="1146"/>
      <c r="C3" s="1146"/>
      <c r="D3" s="1146"/>
      <c r="E3" s="1146"/>
      <c r="F3" s="1146"/>
      <c r="G3" s="1146"/>
      <c r="H3" s="1146"/>
      <c r="I3" s="1146"/>
    </row>
    <row r="4" spans="1:9" ht="21.75" customHeight="1" thickBot="1">
      <c r="A4" s="1147" t="s">
        <v>723</v>
      </c>
      <c r="B4" s="1148"/>
      <c r="C4" s="1148"/>
      <c r="D4" s="1148"/>
      <c r="E4" s="1148"/>
      <c r="F4" s="1148"/>
      <c r="G4" s="1148"/>
      <c r="H4" s="1148"/>
      <c r="I4" s="1148"/>
    </row>
    <row r="5" spans="1:9" ht="18" customHeight="1">
      <c r="A5" s="1149" t="s">
        <v>320</v>
      </c>
      <c r="B5" s="1150"/>
      <c r="C5" s="1151" t="s">
        <v>172</v>
      </c>
      <c r="D5" s="1153" t="s">
        <v>168</v>
      </c>
      <c r="E5" s="1154"/>
      <c r="F5" s="1153" t="s">
        <v>173</v>
      </c>
      <c r="G5" s="1154"/>
      <c r="H5" s="1153" t="s">
        <v>387</v>
      </c>
      <c r="I5" s="1155"/>
    </row>
    <row r="6" spans="1:9" ht="18" customHeight="1">
      <c r="A6" s="922" t="s">
        <v>228</v>
      </c>
      <c r="B6" s="347" t="s">
        <v>174</v>
      </c>
      <c r="C6" s="1152"/>
      <c r="D6" s="348" t="s">
        <v>228</v>
      </c>
      <c r="E6" s="349" t="s">
        <v>174</v>
      </c>
      <c r="F6" s="348" t="s">
        <v>228</v>
      </c>
      <c r="G6" s="348" t="s">
        <v>174</v>
      </c>
      <c r="H6" s="348" t="s">
        <v>228</v>
      </c>
      <c r="I6" s="350" t="s">
        <v>174</v>
      </c>
    </row>
    <row r="7" spans="1:9" s="620" customFormat="1" ht="18" customHeight="1">
      <c r="A7" s="926">
        <v>297048959</v>
      </c>
      <c r="B7" s="777">
        <f>ROUND(A7/$A$7*100,2)</f>
        <v>100</v>
      </c>
      <c r="C7" s="778" t="s">
        <v>176</v>
      </c>
      <c r="D7" s="923">
        <f>D8+D14+D17</f>
        <v>158295442</v>
      </c>
      <c r="E7" s="777">
        <f>ROUND(D7/$D$7*100,2)</f>
        <v>100</v>
      </c>
      <c r="F7" s="779">
        <f>F14+F8+F17</f>
        <v>137627629</v>
      </c>
      <c r="G7" s="780">
        <f>ROUND(F7/$F$7*100,2)</f>
        <v>100</v>
      </c>
      <c r="H7" s="781">
        <f>D7-F7</f>
        <v>20667813</v>
      </c>
      <c r="I7" s="782">
        <f>H7/F7*100</f>
        <v>15.017197600635843</v>
      </c>
    </row>
    <row r="8" spans="1:9" s="620" customFormat="1" ht="18" customHeight="1">
      <c r="A8" s="971">
        <v>189981697</v>
      </c>
      <c r="B8" s="972">
        <f t="shared" ref="B8:B39" si="0">A8/$A$7*100</f>
        <v>63.956358453355158</v>
      </c>
      <c r="C8" s="784" t="s">
        <v>438</v>
      </c>
      <c r="D8" s="924">
        <f>SUM(D9:D13)</f>
        <v>28837476</v>
      </c>
      <c r="E8" s="786">
        <f>ROUND(D8/$D$7*100,2)</f>
        <v>18.22</v>
      </c>
      <c r="F8" s="787">
        <f>SUM(F9:F13)</f>
        <v>24838461</v>
      </c>
      <c r="G8" s="788">
        <f>ROUND(F8/$F$7*100,2)</f>
        <v>18.05</v>
      </c>
      <c r="H8" s="789">
        <f>D8-F8</f>
        <v>3999015</v>
      </c>
      <c r="I8" s="790">
        <f>H8/F8*100</f>
        <v>16.100091708580496</v>
      </c>
    </row>
    <row r="9" spans="1:9" ht="18" customHeight="1">
      <c r="A9" s="973">
        <v>160753203</v>
      </c>
      <c r="B9" s="974">
        <f t="shared" si="0"/>
        <v>54.116736695919542</v>
      </c>
      <c r="C9" s="791" t="s">
        <v>566</v>
      </c>
      <c r="D9" s="925">
        <v>27866854</v>
      </c>
      <c r="E9" s="792">
        <f>ROUND(D9/$D$7*100,2)</f>
        <v>17.600000000000001</v>
      </c>
      <c r="F9" s="925">
        <v>24040109</v>
      </c>
      <c r="G9" s="793">
        <f>ROUND(F9/$F$7*100,2)</f>
        <v>17.47</v>
      </c>
      <c r="H9" s="794">
        <f>D9-F9</f>
        <v>3826745</v>
      </c>
      <c r="I9" s="795">
        <f>H9/F9*100</f>
        <v>15.918168257889345</v>
      </c>
    </row>
    <row r="10" spans="1:9" ht="18" customHeight="1">
      <c r="A10" s="973">
        <v>207062</v>
      </c>
      <c r="B10" s="974">
        <f t="shared" si="0"/>
        <v>6.9706354365645165E-2</v>
      </c>
      <c r="C10" s="791" t="s">
        <v>567</v>
      </c>
      <c r="D10" s="925">
        <v>5081</v>
      </c>
      <c r="E10" s="797">
        <f>ROUND(D10/$D$7*100,2)</f>
        <v>0</v>
      </c>
      <c r="F10" s="925">
        <v>191194</v>
      </c>
      <c r="G10" s="793">
        <f>ROUND(F10/$F$7*100,2)</f>
        <v>0.14000000000000001</v>
      </c>
      <c r="H10" s="794">
        <f>D10-F10</f>
        <v>-186113</v>
      </c>
      <c r="I10" s="795">
        <f>H10/F10*100</f>
        <v>-97.342489827086624</v>
      </c>
    </row>
    <row r="11" spans="1:9" ht="16.05" customHeight="1">
      <c r="A11" s="973">
        <v>27581590</v>
      </c>
      <c r="B11" s="975">
        <f t="shared" si="0"/>
        <v>9.285200019839154</v>
      </c>
      <c r="C11" s="791" t="s">
        <v>568</v>
      </c>
      <c r="D11" s="887">
        <v>0</v>
      </c>
      <c r="E11" s="797">
        <v>0</v>
      </c>
      <c r="F11" s="887">
        <f>'[3]收支餘絀表 (勞)'!F11+'[3]收支餘絀表 (基)'!F11</f>
        <v>0</v>
      </c>
      <c r="G11" s="797">
        <v>0</v>
      </c>
      <c r="H11" s="797">
        <v>0</v>
      </c>
      <c r="I11" s="798">
        <v>0</v>
      </c>
    </row>
    <row r="12" spans="1:9" ht="16.05" customHeight="1">
      <c r="A12" s="973">
        <v>144565</v>
      </c>
      <c r="B12" s="975">
        <f t="shared" si="0"/>
        <v>4.8667061647571709E-2</v>
      </c>
      <c r="C12" s="791" t="s">
        <v>548</v>
      </c>
      <c r="D12" s="887">
        <v>0</v>
      </c>
      <c r="E12" s="797">
        <v>0</v>
      </c>
      <c r="F12" s="887">
        <v>0</v>
      </c>
      <c r="G12" s="797">
        <v>0</v>
      </c>
      <c r="H12" s="797">
        <v>0</v>
      </c>
      <c r="I12" s="798">
        <v>0</v>
      </c>
    </row>
    <row r="13" spans="1:9" ht="18" customHeight="1">
      <c r="A13" s="973">
        <v>1295277</v>
      </c>
      <c r="B13" s="974">
        <f t="shared" si="0"/>
        <v>0.43604832158324447</v>
      </c>
      <c r="C13" s="791" t="s">
        <v>569</v>
      </c>
      <c r="D13" s="888">
        <v>965541</v>
      </c>
      <c r="E13" s="792">
        <f t="shared" ref="E13:E22" si="1">ROUND(D13/$D$7*100,2)</f>
        <v>0.61</v>
      </c>
      <c r="F13" s="888">
        <v>607158</v>
      </c>
      <c r="G13" s="799">
        <f t="shared" ref="G13:G19" si="2">ROUND(F13/$F$7*100,2)</f>
        <v>0.44</v>
      </c>
      <c r="H13" s="794">
        <f>D13-F13</f>
        <v>358383</v>
      </c>
      <c r="I13" s="795">
        <f>H13/F13*100</f>
        <v>59.026316049529115</v>
      </c>
    </row>
    <row r="14" spans="1:9" s="620" customFormat="1" ht="18" customHeight="1">
      <c r="A14" s="971">
        <v>58240991</v>
      </c>
      <c r="B14" s="972">
        <f t="shared" si="0"/>
        <v>19.60652923883837</v>
      </c>
      <c r="C14" s="784" t="s">
        <v>570</v>
      </c>
      <c r="D14" s="924">
        <f>SUM(D15)</f>
        <v>64568282</v>
      </c>
      <c r="E14" s="786">
        <f t="shared" si="1"/>
        <v>40.79</v>
      </c>
      <c r="F14" s="787">
        <f>F15</f>
        <v>62157156</v>
      </c>
      <c r="G14" s="788">
        <f>ROUND(F14/$F$7*100,2)</f>
        <v>45.16</v>
      </c>
      <c r="H14" s="789">
        <f>D14-F14</f>
        <v>2411126</v>
      </c>
      <c r="I14" s="790">
        <f t="shared" ref="I14:I22" si="3">H14/F14*100</f>
        <v>3.8790803105598974</v>
      </c>
    </row>
    <row r="15" spans="1:9" ht="18" customHeight="1">
      <c r="A15" s="973">
        <v>58240991</v>
      </c>
      <c r="B15" s="976">
        <f t="shared" si="0"/>
        <v>19.60652923883837</v>
      </c>
      <c r="C15" s="791" t="s">
        <v>571</v>
      </c>
      <c r="D15" s="925">
        <v>64568282</v>
      </c>
      <c r="E15" s="799">
        <f t="shared" si="1"/>
        <v>40.79</v>
      </c>
      <c r="F15" s="925">
        <v>62157156</v>
      </c>
      <c r="G15" s="799">
        <f t="shared" si="2"/>
        <v>45.16</v>
      </c>
      <c r="H15" s="794">
        <f>D15-F15</f>
        <v>2411126</v>
      </c>
      <c r="I15" s="795">
        <f t="shared" si="3"/>
        <v>3.8790803105598974</v>
      </c>
    </row>
    <row r="16" spans="1:9" ht="17.100000000000001" hidden="1" customHeight="1">
      <c r="A16" s="977">
        <v>0</v>
      </c>
      <c r="B16" s="978">
        <f t="shared" si="0"/>
        <v>0</v>
      </c>
      <c r="C16" s="791" t="s">
        <v>653</v>
      </c>
      <c r="D16" s="887"/>
      <c r="E16" s="797">
        <v>0</v>
      </c>
      <c r="F16" s="796">
        <v>0</v>
      </c>
      <c r="G16" s="797">
        <v>0</v>
      </c>
      <c r="H16" s="797">
        <v>0</v>
      </c>
      <c r="I16" s="798">
        <v>0</v>
      </c>
    </row>
    <row r="17" spans="1:9" s="620" customFormat="1" ht="18" customHeight="1">
      <c r="A17" s="971">
        <v>48826271</v>
      </c>
      <c r="B17" s="972">
        <f t="shared" si="0"/>
        <v>16.437112307806473</v>
      </c>
      <c r="C17" s="784" t="s">
        <v>572</v>
      </c>
      <c r="D17" s="924">
        <f>SUM(D18:D19)</f>
        <v>64889684</v>
      </c>
      <c r="E17" s="786">
        <f t="shared" si="1"/>
        <v>40.99</v>
      </c>
      <c r="F17" s="785">
        <f>F18+F19</f>
        <v>50632012</v>
      </c>
      <c r="G17" s="788">
        <f>ROUND(F17/$F$7*100,2)</f>
        <v>36.79</v>
      </c>
      <c r="H17" s="787">
        <f>+D17-F17</f>
        <v>14257672</v>
      </c>
      <c r="I17" s="790">
        <f t="shared" si="3"/>
        <v>28.159402395464749</v>
      </c>
    </row>
    <row r="18" spans="1:9" ht="18" customHeight="1">
      <c r="A18" s="977">
        <v>48309259</v>
      </c>
      <c r="B18" s="969">
        <f t="shared" si="0"/>
        <v>16.26306288452605</v>
      </c>
      <c r="C18" s="800" t="s">
        <v>573</v>
      </c>
      <c r="D18" s="925">
        <v>64437611</v>
      </c>
      <c r="E18" s="799">
        <f t="shared" si="1"/>
        <v>40.71</v>
      </c>
      <c r="F18" s="925">
        <v>50206247</v>
      </c>
      <c r="G18" s="799">
        <f t="shared" si="2"/>
        <v>36.479999999999997</v>
      </c>
      <c r="H18" s="794">
        <f>D18-F18</f>
        <v>14231364</v>
      </c>
      <c r="I18" s="795">
        <f t="shared" si="3"/>
        <v>28.345803262291248</v>
      </c>
    </row>
    <row r="19" spans="1:9" ht="18" customHeight="1">
      <c r="A19" s="977">
        <v>517011</v>
      </c>
      <c r="B19" s="969">
        <f t="shared" si="0"/>
        <v>0.1740490866355805</v>
      </c>
      <c r="C19" s="800" t="s">
        <v>412</v>
      </c>
      <c r="D19" s="925">
        <v>452073</v>
      </c>
      <c r="E19" s="799">
        <f t="shared" si="1"/>
        <v>0.28999999999999998</v>
      </c>
      <c r="F19" s="925">
        <v>425765</v>
      </c>
      <c r="G19" s="799">
        <f t="shared" si="2"/>
        <v>0.31</v>
      </c>
      <c r="H19" s="794">
        <f>D19-F19</f>
        <v>26308</v>
      </c>
      <c r="I19" s="795">
        <f t="shared" si="3"/>
        <v>6.1789954552393924</v>
      </c>
    </row>
    <row r="20" spans="1:9" s="620" customFormat="1" ht="18" customHeight="1">
      <c r="A20" s="971">
        <v>297405940</v>
      </c>
      <c r="B20" s="972">
        <f t="shared" si="0"/>
        <v>100.12017581249965</v>
      </c>
      <c r="C20" s="784" t="s">
        <v>229</v>
      </c>
      <c r="D20" s="924">
        <f>D21+D24+D28+D30</f>
        <v>158746534</v>
      </c>
      <c r="E20" s="786">
        <f t="shared" si="1"/>
        <v>100.28</v>
      </c>
      <c r="F20" s="785">
        <f>F24+F21+F28+F30</f>
        <v>138058934</v>
      </c>
      <c r="G20" s="788">
        <f>ROUND(F20/$F$7*100,2)</f>
        <v>100.31</v>
      </c>
      <c r="H20" s="789">
        <f>D20-F20</f>
        <v>20687600</v>
      </c>
      <c r="I20" s="790">
        <f>H20/F20*100</f>
        <v>14.984615193392701</v>
      </c>
    </row>
    <row r="21" spans="1:9" s="620" customFormat="1" ht="18" customHeight="1">
      <c r="A21" s="971">
        <v>102937577</v>
      </c>
      <c r="B21" s="972">
        <f t="shared" si="0"/>
        <v>34.653404390486351</v>
      </c>
      <c r="C21" s="784" t="s">
        <v>230</v>
      </c>
      <c r="D21" s="924">
        <f>SUM(D22:D23)</f>
        <v>701344</v>
      </c>
      <c r="E21" s="783">
        <f t="shared" si="1"/>
        <v>0.44</v>
      </c>
      <c r="F21" s="787">
        <f>F22</f>
        <v>628857</v>
      </c>
      <c r="G21" s="788">
        <f>ROUND(F21/$F$7*100,2)</f>
        <v>0.46</v>
      </c>
      <c r="H21" s="789">
        <f>D21-F21</f>
        <v>72487</v>
      </c>
      <c r="I21" s="790">
        <f t="shared" si="3"/>
        <v>11.526785898860949</v>
      </c>
    </row>
    <row r="22" spans="1:9" ht="18" customHeight="1">
      <c r="A22" s="973">
        <v>63888362</v>
      </c>
      <c r="B22" s="979">
        <f t="shared" si="0"/>
        <v>21.507687559342699</v>
      </c>
      <c r="C22" s="791" t="s">
        <v>574</v>
      </c>
      <c r="D22" s="801">
        <v>701344</v>
      </c>
      <c r="E22" s="802">
        <f t="shared" si="1"/>
        <v>0.44</v>
      </c>
      <c r="F22" s="801">
        <v>628857</v>
      </c>
      <c r="G22" s="799">
        <f>ROUND(F22/$F$7*100,2)</f>
        <v>0.46</v>
      </c>
      <c r="H22" s="794">
        <f>D22-F22</f>
        <v>72487</v>
      </c>
      <c r="I22" s="795">
        <f t="shared" si="3"/>
        <v>11.526785898860949</v>
      </c>
    </row>
    <row r="23" spans="1:9" ht="16.05" customHeight="1">
      <c r="A23" s="977">
        <v>39049215</v>
      </c>
      <c r="B23" s="979">
        <f t="shared" si="0"/>
        <v>13.14571683114365</v>
      </c>
      <c r="C23" s="791" t="s">
        <v>575</v>
      </c>
      <c r="D23" s="887">
        <v>0</v>
      </c>
      <c r="E23" s="797">
        <v>0</v>
      </c>
      <c r="F23" s="797">
        <v>0</v>
      </c>
      <c r="G23" s="797">
        <v>0</v>
      </c>
      <c r="H23" s="797">
        <v>0</v>
      </c>
      <c r="I23" s="798">
        <v>0</v>
      </c>
    </row>
    <row r="24" spans="1:9" s="620" customFormat="1" ht="18" customHeight="1">
      <c r="A24" s="971">
        <v>193372089</v>
      </c>
      <c r="B24" s="972">
        <f t="shared" si="0"/>
        <v>65.097716434010465</v>
      </c>
      <c r="C24" s="784" t="s">
        <v>576</v>
      </c>
      <c r="D24" s="803">
        <f>SUM(D25:D27)</f>
        <v>156647846</v>
      </c>
      <c r="E24" s="786">
        <f t="shared" ref="E24:E33" si="4">ROUND(D24/$D$7*100,2)</f>
        <v>98.96</v>
      </c>
      <c r="F24" s="787">
        <f>SUM(F25:F27)</f>
        <v>136082237</v>
      </c>
      <c r="G24" s="788">
        <f>ROUND(F24/$F$7*100,2)</f>
        <v>98.88</v>
      </c>
      <c r="H24" s="789">
        <f t="shared" ref="H24:H29" si="5">D24-F24</f>
        <v>20565609</v>
      </c>
      <c r="I24" s="790">
        <f t="shared" ref="I24:I29" si="6">H24/F24*100</f>
        <v>15.112632958848259</v>
      </c>
    </row>
    <row r="25" spans="1:9" ht="18" customHeight="1">
      <c r="A25" s="973">
        <v>81971079</v>
      </c>
      <c r="B25" s="979">
        <f t="shared" si="0"/>
        <v>27.595140974723968</v>
      </c>
      <c r="C25" s="791" t="s">
        <v>577</v>
      </c>
      <c r="D25" s="925">
        <v>103844190</v>
      </c>
      <c r="E25" s="799">
        <f>ROUND(D25/$D$7*100,2)</f>
        <v>65.599999999999994</v>
      </c>
      <c r="F25" s="925">
        <v>87848639</v>
      </c>
      <c r="G25" s="799">
        <f>ROUND(F25/$F$7*100,2)</f>
        <v>63.83</v>
      </c>
      <c r="H25" s="794">
        <f t="shared" si="5"/>
        <v>15995551</v>
      </c>
      <c r="I25" s="795">
        <f t="shared" si="6"/>
        <v>18.208080605551554</v>
      </c>
    </row>
    <row r="26" spans="1:9" ht="18" customHeight="1">
      <c r="A26" s="973">
        <v>98385660</v>
      </c>
      <c r="B26" s="979">
        <f t="shared" si="0"/>
        <v>33.121025009214058</v>
      </c>
      <c r="C26" s="791" t="s">
        <v>578</v>
      </c>
      <c r="D26" s="925">
        <v>40065820</v>
      </c>
      <c r="E26" s="799">
        <f t="shared" si="4"/>
        <v>25.31</v>
      </c>
      <c r="F26" s="925">
        <v>36170425</v>
      </c>
      <c r="G26" s="799">
        <f>ROUND(F26/$F$7*100,2)</f>
        <v>26.28</v>
      </c>
      <c r="H26" s="794">
        <f t="shared" si="5"/>
        <v>3895395</v>
      </c>
      <c r="I26" s="795">
        <f t="shared" si="6"/>
        <v>10.769558278621277</v>
      </c>
    </row>
    <row r="27" spans="1:9" ht="18" customHeight="1">
      <c r="A27" s="973">
        <v>13015350</v>
      </c>
      <c r="B27" s="979">
        <f t="shared" si="0"/>
        <v>4.3815504500724405</v>
      </c>
      <c r="C27" s="791" t="s">
        <v>579</v>
      </c>
      <c r="D27" s="925">
        <v>12737836</v>
      </c>
      <c r="E27" s="799">
        <f t="shared" si="4"/>
        <v>8.0500000000000007</v>
      </c>
      <c r="F27" s="925">
        <v>12063173</v>
      </c>
      <c r="G27" s="799">
        <f>ROUND(F27/$F$7*100,2)</f>
        <v>8.77</v>
      </c>
      <c r="H27" s="794">
        <f t="shared" si="5"/>
        <v>674663</v>
      </c>
      <c r="I27" s="795">
        <f t="shared" si="6"/>
        <v>5.592749105065475</v>
      </c>
    </row>
    <row r="28" spans="1:9" s="620" customFormat="1" ht="20.100000000000001" hidden="1" customHeight="1">
      <c r="A28" s="971">
        <v>0</v>
      </c>
      <c r="B28" s="979">
        <f t="shared" si="0"/>
        <v>0</v>
      </c>
      <c r="C28" s="784" t="s">
        <v>580</v>
      </c>
      <c r="D28" s="803">
        <f>SUM(D29)</f>
        <v>0</v>
      </c>
      <c r="E28" s="783" t="s">
        <v>175</v>
      </c>
      <c r="F28" s="787">
        <f>F29</f>
        <v>0</v>
      </c>
      <c r="G28" s="786">
        <f>ROUND(F28/$D$7*100,2)</f>
        <v>0</v>
      </c>
      <c r="H28" s="789">
        <f t="shared" si="5"/>
        <v>0</v>
      </c>
      <c r="I28" s="790" t="e">
        <f t="shared" si="6"/>
        <v>#DIV/0!</v>
      </c>
    </row>
    <row r="29" spans="1:9" ht="20.100000000000001" hidden="1" customHeight="1">
      <c r="A29" s="973">
        <v>0</v>
      </c>
      <c r="B29" s="979">
        <f t="shared" si="0"/>
        <v>0</v>
      </c>
      <c r="C29" s="791" t="s">
        <v>581</v>
      </c>
      <c r="D29" s="801">
        <f>'[4]收支餘絀表 (勞)'!D28+'[4]收支餘絀表 (基)'!D28</f>
        <v>0</v>
      </c>
      <c r="E29" s="799" t="s">
        <v>175</v>
      </c>
      <c r="F29" s="801">
        <v>0</v>
      </c>
      <c r="G29" s="799">
        <f>ROUND(F29/$D$7*100,2)</f>
        <v>0</v>
      </c>
      <c r="H29" s="794">
        <f t="shared" si="5"/>
        <v>0</v>
      </c>
      <c r="I29" s="795" t="e">
        <f t="shared" si="6"/>
        <v>#DIV/0!</v>
      </c>
    </row>
    <row r="30" spans="1:9" s="620" customFormat="1" ht="18" customHeight="1">
      <c r="A30" s="971">
        <v>1096274</v>
      </c>
      <c r="B30" s="972">
        <f t="shared" si="0"/>
        <v>0.36905498800283626</v>
      </c>
      <c r="C30" s="784" t="s">
        <v>624</v>
      </c>
      <c r="D30" s="924">
        <f>SUM(D31)</f>
        <v>1397344</v>
      </c>
      <c r="E30" s="786">
        <f t="shared" si="4"/>
        <v>0.88</v>
      </c>
      <c r="F30" s="787">
        <f>F31</f>
        <v>1347840</v>
      </c>
      <c r="G30" s="788">
        <f>ROUND(F30/$F$7*100,2)</f>
        <v>0.98</v>
      </c>
      <c r="H30" s="787">
        <f>+D30-F30</f>
        <v>49504</v>
      </c>
      <c r="I30" s="804">
        <f>H30/F30*100</f>
        <v>3.6728395061728398</v>
      </c>
    </row>
    <row r="31" spans="1:9" ht="18" customHeight="1">
      <c r="A31" s="973">
        <v>1096274</v>
      </c>
      <c r="B31" s="968">
        <f t="shared" si="0"/>
        <v>0.36905498800283626</v>
      </c>
      <c r="C31" s="791" t="s">
        <v>582</v>
      </c>
      <c r="D31" s="925">
        <v>1397344</v>
      </c>
      <c r="E31" s="793">
        <f>ROUND(D31/$D$7*100,2)</f>
        <v>0.88</v>
      </c>
      <c r="F31" s="925">
        <v>1347840</v>
      </c>
      <c r="G31" s="805">
        <f>ROUND(F31/$F$7*100,2)</f>
        <v>0.98</v>
      </c>
      <c r="H31" s="806">
        <f t="shared" ref="H31:H47" si="7">D31-F31</f>
        <v>49504</v>
      </c>
      <c r="I31" s="807">
        <f>H31/F31*100</f>
        <v>3.6728395061728398</v>
      </c>
    </row>
    <row r="32" spans="1:9" s="620" customFormat="1" ht="18" customHeight="1">
      <c r="A32" s="927">
        <v>-356981</v>
      </c>
      <c r="B32" s="980">
        <f t="shared" si="0"/>
        <v>-0.12017581249964926</v>
      </c>
      <c r="C32" s="784" t="s">
        <v>583</v>
      </c>
      <c r="D32" s="811">
        <f>D7-D20</f>
        <v>-451092</v>
      </c>
      <c r="E32" s="809">
        <f t="shared" si="4"/>
        <v>-0.28000000000000003</v>
      </c>
      <c r="F32" s="808">
        <f>F7-F20</f>
        <v>-431305</v>
      </c>
      <c r="G32" s="809">
        <f>ROUND(F32/$F$7*100,2)</f>
        <v>-0.31</v>
      </c>
      <c r="H32" s="808">
        <f t="shared" si="7"/>
        <v>-19787</v>
      </c>
      <c r="I32" s="804">
        <f>H32/F32*100</f>
        <v>4.5877047564948237</v>
      </c>
    </row>
    <row r="33" spans="1:9" s="620" customFormat="1" ht="18" customHeight="1">
      <c r="A33" s="920">
        <v>358101</v>
      </c>
      <c r="B33" s="980">
        <f t="shared" si="0"/>
        <v>0.12055285472318386</v>
      </c>
      <c r="C33" s="784" t="s">
        <v>584</v>
      </c>
      <c r="D33" s="803">
        <f>D34+D36</f>
        <v>451092</v>
      </c>
      <c r="E33" s="783">
        <f t="shared" si="4"/>
        <v>0.28000000000000003</v>
      </c>
      <c r="F33" s="810">
        <f>F34+F36</f>
        <v>431305</v>
      </c>
      <c r="G33" s="809">
        <f>ROUND(F33/$F$7*100,2)</f>
        <v>0.31</v>
      </c>
      <c r="H33" s="811">
        <f t="shared" si="7"/>
        <v>19787</v>
      </c>
      <c r="I33" s="804">
        <f>H33/F33*100</f>
        <v>4.5877047564948237</v>
      </c>
    </row>
    <row r="34" spans="1:9" ht="16.05" customHeight="1">
      <c r="A34" s="920">
        <v>4</v>
      </c>
      <c r="B34" s="981">
        <f>ROUND(A34/$A$7*100,2)</f>
        <v>0</v>
      </c>
      <c r="C34" s="784" t="s">
        <v>585</v>
      </c>
      <c r="D34" s="803">
        <f>SUM(D35)</f>
        <v>0</v>
      </c>
      <c r="E34" s="783" t="s">
        <v>175</v>
      </c>
      <c r="F34" s="810">
        <v>0</v>
      </c>
      <c r="G34" s="809" t="s">
        <v>175</v>
      </c>
      <c r="H34" s="810">
        <f t="shared" si="7"/>
        <v>0</v>
      </c>
      <c r="I34" s="790" t="s">
        <v>175</v>
      </c>
    </row>
    <row r="35" spans="1:9" ht="16.05" customHeight="1">
      <c r="A35" s="928">
        <v>4</v>
      </c>
      <c r="B35" s="967">
        <f>ROUND(A35/$A$7*100,2)</f>
        <v>0</v>
      </c>
      <c r="C35" s="791" t="s">
        <v>586</v>
      </c>
      <c r="D35" s="801">
        <v>0</v>
      </c>
      <c r="E35" s="799" t="s">
        <v>175</v>
      </c>
      <c r="F35" s="812">
        <v>0</v>
      </c>
      <c r="G35" s="813" t="s">
        <v>175</v>
      </c>
      <c r="H35" s="812">
        <f t="shared" si="7"/>
        <v>0</v>
      </c>
      <c r="I35" s="795" t="s">
        <v>175</v>
      </c>
    </row>
    <row r="36" spans="1:9" ht="18" customHeight="1">
      <c r="A36" s="920">
        <v>358098</v>
      </c>
      <c r="B36" s="980">
        <f t="shared" si="0"/>
        <v>0.12055184478865653</v>
      </c>
      <c r="C36" s="784" t="s">
        <v>587</v>
      </c>
      <c r="D36" s="803">
        <f>SUM(D37:D40)</f>
        <v>451092</v>
      </c>
      <c r="E36" s="809">
        <f>ROUND(D36/$D$7*100,2)</f>
        <v>0.28000000000000003</v>
      </c>
      <c r="F36" s="810">
        <f>SUM(F38:F40)</f>
        <v>431305</v>
      </c>
      <c r="G36" s="809">
        <f>ROUND(F36/$F$7*100,2)</f>
        <v>0.31</v>
      </c>
      <c r="H36" s="811">
        <f t="shared" si="7"/>
        <v>19787</v>
      </c>
      <c r="I36" s="804">
        <f>H36/F36*100</f>
        <v>4.5877047564948237</v>
      </c>
    </row>
    <row r="37" spans="1:9" ht="16.05" customHeight="1">
      <c r="A37" s="928">
        <v>90</v>
      </c>
      <c r="B37" s="967">
        <f>ROUND(A37/$A$7*100,2)</f>
        <v>0</v>
      </c>
      <c r="C37" s="970" t="s">
        <v>757</v>
      </c>
      <c r="D37" s="803">
        <v>0</v>
      </c>
      <c r="E37" s="809" t="s">
        <v>175</v>
      </c>
      <c r="F37" s="810">
        <v>0</v>
      </c>
      <c r="G37" s="809" t="s">
        <v>175</v>
      </c>
      <c r="H37" s="812">
        <f>D37-F37</f>
        <v>0</v>
      </c>
      <c r="I37" s="807" t="s">
        <v>175</v>
      </c>
    </row>
    <row r="38" spans="1:9" ht="18" customHeight="1">
      <c r="A38" s="928">
        <v>1270</v>
      </c>
      <c r="B38" s="967">
        <f>ROUND(A38/$A$7*100,2)</f>
        <v>0</v>
      </c>
      <c r="C38" s="791" t="s">
        <v>588</v>
      </c>
      <c r="D38" s="801">
        <v>327</v>
      </c>
      <c r="E38" s="850">
        <f>ROUND(D38/$D$7*100,2)</f>
        <v>0</v>
      </c>
      <c r="F38" s="801">
        <v>327</v>
      </c>
      <c r="G38" s="850">
        <f>ROUND(F38/$F$7*100,2)</f>
        <v>0</v>
      </c>
      <c r="H38" s="812">
        <f t="shared" si="7"/>
        <v>0</v>
      </c>
      <c r="I38" s="795" t="s">
        <v>175</v>
      </c>
    </row>
    <row r="39" spans="1:9" ht="18" customHeight="1">
      <c r="A39" s="928">
        <v>331588</v>
      </c>
      <c r="B39" s="968">
        <f t="shared" si="0"/>
        <v>0.11162739001552939</v>
      </c>
      <c r="C39" s="791" t="s">
        <v>589</v>
      </c>
      <c r="D39" s="801">
        <v>448992</v>
      </c>
      <c r="E39" s="799">
        <f>ROUND(D39/$D$7*100,2)</f>
        <v>0.28000000000000003</v>
      </c>
      <c r="F39" s="801">
        <v>429010</v>
      </c>
      <c r="G39" s="813">
        <f>ROUND(F39/$F$7*100,2)</f>
        <v>0.31</v>
      </c>
      <c r="H39" s="812">
        <f t="shared" si="7"/>
        <v>19982</v>
      </c>
      <c r="I39" s="807">
        <f>H39/F39*100</f>
        <v>4.6577002867066035</v>
      </c>
    </row>
    <row r="40" spans="1:9" ht="18" customHeight="1">
      <c r="A40" s="928">
        <v>25149</v>
      </c>
      <c r="B40" s="969">
        <f t="shared" ref="B40:B46" si="8">ROUND(A40/$A$7*100,2)</f>
        <v>0.01</v>
      </c>
      <c r="C40" s="791" t="s">
        <v>590</v>
      </c>
      <c r="D40" s="801">
        <v>1773</v>
      </c>
      <c r="E40" s="850">
        <f>ROUND(D40/$D$7*100,2)</f>
        <v>0</v>
      </c>
      <c r="F40" s="801">
        <v>1968</v>
      </c>
      <c r="G40" s="850">
        <f>ROUND(F40/$F$7*100,2)</f>
        <v>0</v>
      </c>
      <c r="H40" s="794">
        <f t="shared" si="7"/>
        <v>-195</v>
      </c>
      <c r="I40" s="807">
        <f>H40/F40*100</f>
        <v>-9.9085365853658534</v>
      </c>
    </row>
    <row r="41" spans="1:9" s="620" customFormat="1" ht="16.2" customHeight="1">
      <c r="A41" s="920">
        <v>1120</v>
      </c>
      <c r="B41" s="981">
        <f t="shared" si="8"/>
        <v>0</v>
      </c>
      <c r="C41" s="784" t="s">
        <v>591</v>
      </c>
      <c r="D41" s="803">
        <f>D42+D44</f>
        <v>0</v>
      </c>
      <c r="E41" s="783" t="s">
        <v>175</v>
      </c>
      <c r="F41" s="810">
        <f>F42</f>
        <v>0</v>
      </c>
      <c r="G41" s="809" t="s">
        <v>175</v>
      </c>
      <c r="H41" s="810">
        <f>D41-F41</f>
        <v>0</v>
      </c>
      <c r="I41" s="790" t="s">
        <v>175</v>
      </c>
    </row>
    <row r="42" spans="1:9" s="620" customFormat="1" ht="20.100000000000001" hidden="1" customHeight="1">
      <c r="A42" s="920">
        <v>0</v>
      </c>
      <c r="B42" s="981">
        <f t="shared" si="8"/>
        <v>0</v>
      </c>
      <c r="C42" s="784" t="s">
        <v>287</v>
      </c>
      <c r="D42" s="803">
        <f>SUM(D43)</f>
        <v>0</v>
      </c>
      <c r="E42" s="783" t="s">
        <v>175</v>
      </c>
      <c r="F42" s="810">
        <f>F43</f>
        <v>0</v>
      </c>
      <c r="G42" s="783">
        <f>ROUND(F42/$F$7*100,2)</f>
        <v>0</v>
      </c>
      <c r="H42" s="808">
        <f t="shared" si="7"/>
        <v>0</v>
      </c>
      <c r="I42" s="804" t="e">
        <f>H42/F42*100</f>
        <v>#DIV/0!</v>
      </c>
    </row>
    <row r="43" spans="1:9" ht="18.899999999999999" hidden="1" customHeight="1">
      <c r="A43" s="928">
        <v>0</v>
      </c>
      <c r="B43" s="981">
        <f t="shared" si="8"/>
        <v>0</v>
      </c>
      <c r="C43" s="791" t="s">
        <v>592</v>
      </c>
      <c r="D43" s="801">
        <f>'[4]收支餘絀表 (勞)'!D42+'[4]收支餘絀表 (基)'!D42</f>
        <v>0</v>
      </c>
      <c r="E43" s="799" t="s">
        <v>175</v>
      </c>
      <c r="F43" s="801">
        <v>0</v>
      </c>
      <c r="G43" s="799">
        <f>ROUND(F43/$F$7*100,2)</f>
        <v>0</v>
      </c>
      <c r="H43" s="806">
        <f t="shared" si="7"/>
        <v>0</v>
      </c>
      <c r="I43" s="807" t="e">
        <f>H43/F43*100</f>
        <v>#DIV/0!</v>
      </c>
    </row>
    <row r="44" spans="1:9" s="620" customFormat="1" ht="16.05" customHeight="1">
      <c r="A44" s="920">
        <v>1120</v>
      </c>
      <c r="B44" s="981">
        <f t="shared" si="8"/>
        <v>0</v>
      </c>
      <c r="C44" s="784" t="s">
        <v>593</v>
      </c>
      <c r="D44" s="803">
        <f>SUM(D46)</f>
        <v>0</v>
      </c>
      <c r="E44" s="783" t="s">
        <v>175</v>
      </c>
      <c r="F44" s="810">
        <v>0</v>
      </c>
      <c r="G44" s="809" t="s">
        <v>175</v>
      </c>
      <c r="H44" s="810">
        <f t="shared" si="7"/>
        <v>0</v>
      </c>
      <c r="I44" s="790" t="s">
        <v>175</v>
      </c>
    </row>
    <row r="45" spans="1:9" s="620" customFormat="1" ht="16.05" customHeight="1">
      <c r="A45" s="928">
        <v>516</v>
      </c>
      <c r="B45" s="967">
        <f t="shared" si="8"/>
        <v>0</v>
      </c>
      <c r="C45" s="791" t="s">
        <v>667</v>
      </c>
      <c r="D45" s="801">
        <v>0</v>
      </c>
      <c r="E45" s="799" t="s">
        <v>175</v>
      </c>
      <c r="F45" s="812">
        <v>0</v>
      </c>
      <c r="G45" s="813" t="s">
        <v>175</v>
      </c>
      <c r="H45" s="812">
        <f>D45-F45</f>
        <v>0</v>
      </c>
      <c r="I45" s="795" t="s">
        <v>175</v>
      </c>
    </row>
    <row r="46" spans="1:9" ht="16.05" customHeight="1">
      <c r="A46" s="928">
        <v>604</v>
      </c>
      <c r="B46" s="967">
        <f t="shared" si="8"/>
        <v>0</v>
      </c>
      <c r="C46" s="791" t="s">
        <v>594</v>
      </c>
      <c r="D46" s="801">
        <v>0</v>
      </c>
      <c r="E46" s="799" t="s">
        <v>175</v>
      </c>
      <c r="F46" s="812">
        <v>0</v>
      </c>
      <c r="G46" s="813" t="s">
        <v>175</v>
      </c>
      <c r="H46" s="812">
        <f t="shared" si="7"/>
        <v>0</v>
      </c>
      <c r="I46" s="795" t="s">
        <v>175</v>
      </c>
    </row>
    <row r="47" spans="1:9" s="620" customFormat="1" ht="16.649999999999999" customHeight="1">
      <c r="A47" s="927">
        <v>356981</v>
      </c>
      <c r="B47" s="980">
        <f>A47/$A$7*100</f>
        <v>0.12017581249964926</v>
      </c>
      <c r="C47" s="784" t="s">
        <v>595</v>
      </c>
      <c r="D47" s="811">
        <f>D33-D41</f>
        <v>451092</v>
      </c>
      <c r="E47" s="809">
        <f>ROUND(D47/$D$7*100,2)</f>
        <v>0.28000000000000003</v>
      </c>
      <c r="F47" s="811">
        <f>+F33-F41</f>
        <v>431305</v>
      </c>
      <c r="G47" s="809">
        <f>ROUND(F47/$F$7*100,2)</f>
        <v>0.31</v>
      </c>
      <c r="H47" s="811">
        <f t="shared" si="7"/>
        <v>19787</v>
      </c>
      <c r="I47" s="804">
        <f>H47/F47*100</f>
        <v>4.5877047564948237</v>
      </c>
    </row>
    <row r="48" spans="1:9" s="621" customFormat="1" ht="16.05" customHeight="1" thickBot="1">
      <c r="A48" s="920">
        <f>+A32+A47</f>
        <v>0</v>
      </c>
      <c r="B48" s="982" t="s">
        <v>175</v>
      </c>
      <c r="C48" s="784" t="s">
        <v>596</v>
      </c>
      <c r="D48" s="803">
        <f>D32+D47</f>
        <v>0</v>
      </c>
      <c r="E48" s="788" t="s">
        <v>175</v>
      </c>
      <c r="F48" s="803">
        <f>F32+F47</f>
        <v>0</v>
      </c>
      <c r="G48" s="814" t="s">
        <v>175</v>
      </c>
      <c r="H48" s="803">
        <f>D48-F48</f>
        <v>0</v>
      </c>
      <c r="I48" s="815" t="s">
        <v>175</v>
      </c>
    </row>
    <row r="49" spans="1:9" s="351" customFormat="1" ht="17.25" hidden="1" customHeight="1" thickBot="1">
      <c r="A49" s="921">
        <f>+A32+A48</f>
        <v>-356981</v>
      </c>
      <c r="B49" s="448" t="s">
        <v>175</v>
      </c>
      <c r="C49" s="500" t="s">
        <v>597</v>
      </c>
      <c r="D49" s="501">
        <f>D32+D48</f>
        <v>-451092</v>
      </c>
      <c r="E49" s="448" t="s">
        <v>175</v>
      </c>
      <c r="F49" s="501">
        <f>F32+F48</f>
        <v>-431305</v>
      </c>
      <c r="G49" s="482" t="s">
        <v>175</v>
      </c>
      <c r="H49" s="501">
        <f>D49-F49</f>
        <v>-19787</v>
      </c>
      <c r="I49" s="499" t="s">
        <v>175</v>
      </c>
    </row>
    <row r="50" spans="1:9" ht="15.75" customHeight="1">
      <c r="A50" s="1141" t="s">
        <v>613</v>
      </c>
      <c r="B50" s="1142"/>
      <c r="C50" s="1142"/>
      <c r="D50" s="1142"/>
      <c r="E50" s="1142"/>
      <c r="F50" s="1142"/>
      <c r="G50" s="1142"/>
      <c r="H50" s="1142"/>
      <c r="I50" s="1142"/>
    </row>
    <row r="51" spans="1:9" ht="16.5" customHeight="1">
      <c r="A51" s="1143"/>
      <c r="B51" s="1144"/>
      <c r="C51" s="1144"/>
      <c r="D51" s="1144"/>
      <c r="E51" s="1144"/>
      <c r="F51" s="1144"/>
      <c r="G51" s="1144"/>
      <c r="H51" s="1144"/>
      <c r="I51" s="1144"/>
    </row>
  </sheetData>
  <mergeCells count="11">
    <mergeCell ref="A50:I50"/>
    <mergeCell ref="A51:I51"/>
    <mergeCell ref="A1:I1"/>
    <mergeCell ref="A2:I2"/>
    <mergeCell ref="A3:I3"/>
    <mergeCell ref="A4:I4"/>
    <mergeCell ref="A5:B5"/>
    <mergeCell ref="C5:C6"/>
    <mergeCell ref="D5:E5"/>
    <mergeCell ref="F5:G5"/>
    <mergeCell ref="H5:I5"/>
  </mergeCells>
  <phoneticPr fontId="4" type="noConversion"/>
  <printOptions horizontalCentered="1"/>
  <pageMargins left="0.47244094488188981" right="0.39370078740157483" top="0.55118110236220474" bottom="0.6692913385826772" header="0.51181102362204722" footer="0.51181102362204722"/>
  <pageSetup paperSize="9" fitToWidth="0" fitToHeight="0" orientation="portrait" blackAndWhite="1" r:id="rId1"/>
  <headerFooter alignWithMargins="0">
    <oddFooter>&amp;C 11</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0">
    <tabColor rgb="FFFFC000"/>
  </sheetPr>
  <dimension ref="A1:J24"/>
  <sheetViews>
    <sheetView view="pageBreakPreview" topLeftCell="A10" zoomScaleNormal="100" zoomScaleSheetLayoutView="100" workbookViewId="0">
      <selection activeCell="D30" sqref="D30"/>
    </sheetView>
  </sheetViews>
  <sheetFormatPr defaultColWidth="9" defaultRowHeight="15.6"/>
  <cols>
    <col min="1" max="1" width="4.33203125" style="17" customWidth="1"/>
    <col min="2" max="2" width="6.33203125" style="17" customWidth="1"/>
    <col min="3" max="3" width="80.88671875" style="17" customWidth="1"/>
    <col min="4" max="16384" width="9" style="17"/>
  </cols>
  <sheetData>
    <row r="1" spans="1:10" ht="21" customHeight="1">
      <c r="A1" s="1163" t="s">
        <v>452</v>
      </c>
      <c r="B1" s="1163"/>
      <c r="C1" s="1163"/>
      <c r="D1" s="101"/>
      <c r="E1" s="101"/>
      <c r="F1" s="101"/>
      <c r="G1" s="101"/>
      <c r="H1" s="101"/>
      <c r="I1" s="101"/>
      <c r="J1" s="101"/>
    </row>
    <row r="2" spans="1:10" ht="21" customHeight="1">
      <c r="A2" s="1163" t="s">
        <v>453</v>
      </c>
      <c r="B2" s="1163"/>
      <c r="C2" s="1163"/>
      <c r="D2" s="101"/>
      <c r="E2" s="101"/>
      <c r="F2" s="101"/>
      <c r="G2" s="101"/>
      <c r="H2" s="101"/>
      <c r="I2" s="101"/>
      <c r="J2" s="101"/>
    </row>
    <row r="3" spans="1:10" ht="24.9" customHeight="1">
      <c r="A3" s="1146" t="s">
        <v>454</v>
      </c>
      <c r="B3" s="1164"/>
      <c r="C3" s="1164"/>
      <c r="D3" s="52"/>
      <c r="E3" s="52"/>
      <c r="F3" s="52"/>
      <c r="G3" s="52"/>
      <c r="H3" s="52"/>
      <c r="I3" s="52"/>
    </row>
    <row r="4" spans="1:10" ht="24.9" customHeight="1" thickBot="1">
      <c r="A4" s="1165" t="s">
        <v>730</v>
      </c>
      <c r="B4" s="1166"/>
      <c r="C4" s="1166"/>
      <c r="D4" s="28"/>
      <c r="E4" s="28"/>
      <c r="F4" s="28"/>
      <c r="G4" s="28"/>
      <c r="H4" s="28"/>
      <c r="I4" s="28"/>
    </row>
    <row r="5" spans="1:10" s="71" customFormat="1" ht="18" customHeight="1">
      <c r="A5" s="390"/>
      <c r="B5" s="391"/>
      <c r="C5" s="392"/>
      <c r="D5" s="64"/>
      <c r="E5" s="64"/>
      <c r="F5" s="64"/>
      <c r="G5" s="64"/>
      <c r="H5" s="64"/>
      <c r="I5" s="64"/>
    </row>
    <row r="6" spans="1:10" s="72" customFormat="1" ht="25.5" customHeight="1">
      <c r="A6" s="487" t="s">
        <v>455</v>
      </c>
      <c r="B6" s="1159" t="s">
        <v>895</v>
      </c>
      <c r="C6" s="1160"/>
    </row>
    <row r="7" spans="1:10" s="71" customFormat="1" ht="38.700000000000003" customHeight="1">
      <c r="A7" s="372"/>
      <c r="B7" s="486" t="s">
        <v>456</v>
      </c>
      <c r="C7" s="1080" t="s">
        <v>896</v>
      </c>
    </row>
    <row r="8" spans="1:10" s="71" customFormat="1" ht="25.5" customHeight="1">
      <c r="A8" s="372"/>
      <c r="B8" s="486" t="s">
        <v>457</v>
      </c>
      <c r="C8" s="1081" t="s">
        <v>892</v>
      </c>
    </row>
    <row r="9" spans="1:10" s="71" customFormat="1" ht="42" customHeight="1">
      <c r="A9" s="372"/>
      <c r="B9" s="486" t="s">
        <v>458</v>
      </c>
      <c r="C9" s="1081" t="s">
        <v>897</v>
      </c>
    </row>
    <row r="10" spans="1:10" s="71" customFormat="1" ht="25.5" customHeight="1">
      <c r="A10" s="487" t="s">
        <v>459</v>
      </c>
      <c r="B10" s="1159" t="s">
        <v>898</v>
      </c>
      <c r="C10" s="1160"/>
    </row>
    <row r="11" spans="1:10" s="71" customFormat="1" ht="42" customHeight="1">
      <c r="A11" s="487"/>
      <c r="B11" s="486" t="s">
        <v>456</v>
      </c>
      <c r="C11" s="1080" t="s">
        <v>893</v>
      </c>
    </row>
    <row r="12" spans="1:10" s="73" customFormat="1" ht="42" customHeight="1">
      <c r="A12" s="488"/>
      <c r="B12" s="486" t="s">
        <v>457</v>
      </c>
      <c r="C12" s="1081" t="s">
        <v>899</v>
      </c>
    </row>
    <row r="13" spans="1:10" s="73" customFormat="1" ht="25.5" hidden="1" customHeight="1">
      <c r="A13" s="488"/>
      <c r="B13" s="373" t="s">
        <v>460</v>
      </c>
      <c r="C13" s="393" t="s">
        <v>461</v>
      </c>
    </row>
    <row r="14" spans="1:10" s="151" customFormat="1" ht="25.5" customHeight="1">
      <c r="A14" s="489"/>
      <c r="B14" s="486" t="s">
        <v>508</v>
      </c>
      <c r="C14" s="1081" t="s">
        <v>900</v>
      </c>
    </row>
    <row r="15" spans="1:10" s="71" customFormat="1" ht="60.6" customHeight="1">
      <c r="A15" s="487" t="s">
        <v>462</v>
      </c>
      <c r="B15" s="1161" t="s">
        <v>894</v>
      </c>
      <c r="C15" s="1162"/>
    </row>
    <row r="16" spans="1:10" s="71" customFormat="1" ht="25.5" customHeight="1">
      <c r="A16" s="487" t="s">
        <v>463</v>
      </c>
      <c r="B16" s="1167" t="s">
        <v>714</v>
      </c>
      <c r="C16" s="1168"/>
    </row>
    <row r="17" spans="1:3" s="71" customFormat="1" ht="20.100000000000001" customHeight="1">
      <c r="A17" s="1169"/>
      <c r="B17" s="1170"/>
      <c r="C17" s="1171"/>
    </row>
    <row r="18" spans="1:3" s="71" customFormat="1" ht="20.100000000000001" customHeight="1">
      <c r="A18" s="1156"/>
      <c r="B18" s="1157"/>
      <c r="C18" s="1158"/>
    </row>
    <row r="19" spans="1:3" s="71" customFormat="1" ht="24" customHeight="1">
      <c r="A19" s="74"/>
      <c r="B19" s="75"/>
      <c r="C19" s="70"/>
    </row>
    <row r="20" spans="1:3" s="71" customFormat="1" ht="28.05" customHeight="1">
      <c r="A20" s="74"/>
      <c r="B20" s="75"/>
      <c r="C20" s="70"/>
    </row>
    <row r="21" spans="1:3" s="71" customFormat="1" ht="32.1" customHeight="1">
      <c r="A21" s="74"/>
      <c r="B21" s="75"/>
      <c r="C21" s="70"/>
    </row>
    <row r="22" spans="1:3" s="71" customFormat="1" ht="25.8" customHeight="1">
      <c r="A22" s="74"/>
      <c r="B22" s="75"/>
      <c r="C22" s="70"/>
    </row>
    <row r="23" spans="1:3" s="71" customFormat="1" ht="75" customHeight="1">
      <c r="A23" s="74"/>
      <c r="B23" s="75"/>
      <c r="C23" s="70"/>
    </row>
    <row r="24" spans="1:3" ht="81.599999999999994" customHeight="1" thickBot="1">
      <c r="A24" s="76"/>
      <c r="B24" s="77"/>
      <c r="C24" s="78"/>
    </row>
  </sheetData>
  <mergeCells count="10">
    <mergeCell ref="A18:C18"/>
    <mergeCell ref="B6:C6"/>
    <mergeCell ref="B10:C10"/>
    <mergeCell ref="B15:C15"/>
    <mergeCell ref="A1:C1"/>
    <mergeCell ref="A2:C2"/>
    <mergeCell ref="A3:C3"/>
    <mergeCell ref="A4:C4"/>
    <mergeCell ref="B16:C16"/>
    <mergeCell ref="A17:C17"/>
  </mergeCells>
  <phoneticPr fontId="4" type="noConversion"/>
  <printOptions horizontalCentered="1"/>
  <pageMargins left="0.39370078740157483" right="0.47244094488188981" top="0.59055118110236227" bottom="0.78740157480314965" header="0.51181102362204722" footer="0.51181102362204722"/>
  <pageSetup paperSize="9" orientation="portrait" r:id="rId1"/>
  <headerFooter alignWithMargins="0">
    <oddFooter>&amp;C12</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1">
    <tabColor rgb="FFFFC000"/>
  </sheetPr>
  <dimension ref="A1:I31"/>
  <sheetViews>
    <sheetView view="pageBreakPreview" zoomScaleNormal="60" zoomScaleSheetLayoutView="100" workbookViewId="0">
      <selection activeCell="D30" sqref="D30"/>
    </sheetView>
  </sheetViews>
  <sheetFormatPr defaultColWidth="9" defaultRowHeight="15.6"/>
  <cols>
    <col min="1" max="1" width="15.6640625" style="17" customWidth="1"/>
    <col min="2" max="2" width="7.109375" style="17" customWidth="1"/>
    <col min="3" max="3" width="18.88671875" style="17" customWidth="1"/>
    <col min="4" max="4" width="15.6640625" style="17" customWidth="1"/>
    <col min="5" max="5" width="7.109375" style="61" customWidth="1"/>
    <col min="6" max="6" width="27.77734375" style="17" customWidth="1"/>
    <col min="7" max="16384" width="9" style="17"/>
  </cols>
  <sheetData>
    <row r="1" spans="1:9" ht="22.2">
      <c r="A1" s="1172" t="s">
        <v>43</v>
      </c>
      <c r="B1" s="1172"/>
      <c r="C1" s="1172"/>
      <c r="D1" s="1172"/>
      <c r="E1" s="1172"/>
      <c r="F1" s="1172"/>
      <c r="G1" s="56"/>
      <c r="H1" s="56"/>
      <c r="I1" s="56"/>
    </row>
    <row r="2" spans="1:9" ht="22.2">
      <c r="A2" s="1173" t="s">
        <v>200</v>
      </c>
      <c r="B2" s="1173"/>
      <c r="C2" s="1173"/>
      <c r="D2" s="1173"/>
      <c r="E2" s="1173"/>
      <c r="F2" s="1173"/>
      <c r="G2" s="56"/>
      <c r="H2" s="56"/>
      <c r="I2" s="56"/>
    </row>
    <row r="3" spans="1:9" ht="23.25" customHeight="1">
      <c r="A3" s="1146" t="s">
        <v>198</v>
      </c>
      <c r="B3" s="1146"/>
      <c r="C3" s="1146"/>
      <c r="D3" s="1146"/>
      <c r="E3" s="1146"/>
      <c r="F3" s="1146"/>
    </row>
    <row r="4" spans="1:9" ht="24.9" customHeight="1" thickBot="1">
      <c r="A4" s="1174" t="s">
        <v>724</v>
      </c>
      <c r="B4" s="1175"/>
      <c r="C4" s="1175"/>
      <c r="D4" s="1175"/>
      <c r="E4" s="1175"/>
      <c r="F4" s="1175"/>
    </row>
    <row r="5" spans="1:9" ht="21" customHeight="1">
      <c r="A5" s="1178" t="s">
        <v>173</v>
      </c>
      <c r="B5" s="1179"/>
      <c r="C5" s="1180" t="s">
        <v>199</v>
      </c>
      <c r="D5" s="1180" t="s">
        <v>168</v>
      </c>
      <c r="E5" s="1179"/>
      <c r="F5" s="1181" t="s">
        <v>167</v>
      </c>
    </row>
    <row r="6" spans="1:9" ht="21.75" customHeight="1">
      <c r="A6" s="35" t="s">
        <v>192</v>
      </c>
      <c r="B6" s="13" t="s">
        <v>174</v>
      </c>
      <c r="C6" s="1179"/>
      <c r="D6" s="13" t="s">
        <v>192</v>
      </c>
      <c r="E6" s="13" t="s">
        <v>174</v>
      </c>
      <c r="F6" s="1182"/>
    </row>
    <row r="7" spans="1:9" ht="24.9" customHeight="1">
      <c r="A7" s="36" t="s">
        <v>175</v>
      </c>
      <c r="B7" s="37" t="s">
        <v>175</v>
      </c>
      <c r="C7" s="38" t="s">
        <v>193</v>
      </c>
      <c r="D7" s="39" t="s">
        <v>175</v>
      </c>
      <c r="E7" s="39" t="s">
        <v>175</v>
      </c>
      <c r="F7" s="40"/>
    </row>
    <row r="8" spans="1:9" ht="24.9" customHeight="1">
      <c r="A8" s="41" t="s">
        <v>175</v>
      </c>
      <c r="B8" s="5" t="s">
        <v>175</v>
      </c>
      <c r="C8" s="139" t="s">
        <v>217</v>
      </c>
      <c r="D8" s="11" t="s">
        <v>175</v>
      </c>
      <c r="E8" s="11" t="s">
        <v>175</v>
      </c>
      <c r="F8" s="30"/>
    </row>
    <row r="9" spans="1:9" ht="24.9" customHeight="1">
      <c r="A9" s="41" t="s">
        <v>175</v>
      </c>
      <c r="B9" s="5" t="s">
        <v>175</v>
      </c>
      <c r="C9" s="9" t="s">
        <v>194</v>
      </c>
      <c r="D9" s="11" t="s">
        <v>175</v>
      </c>
      <c r="E9" s="11" t="s">
        <v>175</v>
      </c>
      <c r="F9" s="30"/>
    </row>
    <row r="10" spans="1:9" ht="24.9" customHeight="1">
      <c r="A10" s="3"/>
      <c r="B10" s="6"/>
      <c r="C10" s="16" t="s">
        <v>182</v>
      </c>
      <c r="D10" s="16"/>
      <c r="E10" s="16"/>
      <c r="F10" s="30"/>
    </row>
    <row r="11" spans="1:9" ht="24.9" customHeight="1">
      <c r="A11" s="3"/>
      <c r="B11" s="6"/>
      <c r="C11" s="16" t="s">
        <v>182</v>
      </c>
      <c r="D11" s="16"/>
      <c r="E11" s="16"/>
      <c r="F11" s="30"/>
    </row>
    <row r="12" spans="1:9" ht="24.9" customHeight="1">
      <c r="A12" s="3"/>
      <c r="B12" s="6"/>
      <c r="C12" s="16" t="s">
        <v>182</v>
      </c>
      <c r="D12" s="16"/>
      <c r="E12" s="16"/>
      <c r="F12" s="30"/>
    </row>
    <row r="13" spans="1:9" ht="24.9" customHeight="1">
      <c r="A13" s="3"/>
      <c r="B13" s="6"/>
      <c r="C13" s="16" t="s">
        <v>182</v>
      </c>
      <c r="D13" s="16"/>
      <c r="E13" s="16"/>
      <c r="F13" s="30"/>
    </row>
    <row r="14" spans="1:9" ht="24.9" customHeight="1">
      <c r="A14" s="3"/>
      <c r="B14" s="6"/>
      <c r="C14" s="16" t="s">
        <v>182</v>
      </c>
      <c r="D14" s="16"/>
      <c r="E14" s="16"/>
      <c r="F14" s="30"/>
    </row>
    <row r="15" spans="1:9" ht="24.9" customHeight="1">
      <c r="A15" s="3"/>
      <c r="B15" s="6"/>
      <c r="C15" s="16" t="s">
        <v>182</v>
      </c>
      <c r="D15" s="16"/>
      <c r="E15" s="16"/>
      <c r="F15" s="30"/>
    </row>
    <row r="16" spans="1:9" ht="24.9" customHeight="1">
      <c r="A16" s="3"/>
      <c r="B16" s="6" t="s">
        <v>182</v>
      </c>
      <c r="C16" s="9" t="s">
        <v>196</v>
      </c>
      <c r="D16" s="16"/>
      <c r="E16" s="16"/>
      <c r="F16" s="30"/>
    </row>
    <row r="17" spans="1:6" ht="24.9" customHeight="1">
      <c r="A17" s="3"/>
      <c r="B17" s="6"/>
      <c r="C17" s="16" t="s">
        <v>182</v>
      </c>
      <c r="D17" s="16"/>
      <c r="E17" s="16"/>
      <c r="F17" s="30"/>
    </row>
    <row r="18" spans="1:6" ht="24.9" customHeight="1">
      <c r="A18" s="3"/>
      <c r="B18" s="6"/>
      <c r="C18" s="42" t="s">
        <v>182</v>
      </c>
      <c r="D18" s="16"/>
      <c r="E18" s="16"/>
      <c r="F18" s="30"/>
    </row>
    <row r="19" spans="1:6" ht="24.9" customHeight="1">
      <c r="A19" s="3"/>
      <c r="B19" s="6"/>
      <c r="C19" s="42" t="s">
        <v>182</v>
      </c>
      <c r="D19" s="16"/>
      <c r="E19" s="16"/>
      <c r="F19" s="30"/>
    </row>
    <row r="20" spans="1:6" ht="24.9" customHeight="1">
      <c r="A20" s="3"/>
      <c r="B20" s="6"/>
      <c r="C20" s="42" t="s">
        <v>182</v>
      </c>
      <c r="D20" s="16"/>
      <c r="E20" s="16"/>
      <c r="F20" s="30"/>
    </row>
    <row r="21" spans="1:6" ht="24.9" customHeight="1">
      <c r="A21" s="3"/>
      <c r="B21" s="6"/>
      <c r="C21" s="42"/>
      <c r="D21" s="16"/>
      <c r="E21" s="16"/>
      <c r="F21" s="30"/>
    </row>
    <row r="22" spans="1:6" ht="24.9" customHeight="1">
      <c r="A22" s="3"/>
      <c r="B22" s="6"/>
      <c r="C22" s="42"/>
      <c r="D22" s="16"/>
      <c r="E22" s="16"/>
      <c r="F22" s="30"/>
    </row>
    <row r="23" spans="1:6" ht="24.9" customHeight="1">
      <c r="A23" s="3"/>
      <c r="B23" s="6"/>
      <c r="C23" s="42"/>
      <c r="D23" s="16"/>
      <c r="E23" s="16"/>
      <c r="F23" s="30"/>
    </row>
    <row r="24" spans="1:6" ht="24.9" customHeight="1">
      <c r="A24" s="3"/>
      <c r="B24" s="6"/>
      <c r="C24" s="42"/>
      <c r="D24" s="16"/>
      <c r="E24" s="16"/>
      <c r="F24" s="30"/>
    </row>
    <row r="25" spans="1:6" ht="24.9" customHeight="1">
      <c r="A25" s="3"/>
      <c r="B25" s="6"/>
      <c r="C25" s="42"/>
      <c r="D25" s="16"/>
      <c r="E25" s="16"/>
      <c r="F25" s="30"/>
    </row>
    <row r="26" spans="1:6" ht="24.9" customHeight="1">
      <c r="A26" s="3"/>
      <c r="B26" s="6"/>
      <c r="C26" s="42" t="s">
        <v>182</v>
      </c>
      <c r="D26" s="16"/>
      <c r="E26" s="16"/>
      <c r="F26" s="30"/>
    </row>
    <row r="27" spans="1:6" ht="24.9" customHeight="1">
      <c r="A27" s="3"/>
      <c r="B27" s="6"/>
      <c r="C27" s="42" t="s">
        <v>182</v>
      </c>
      <c r="D27" s="16"/>
      <c r="E27" s="16"/>
      <c r="F27" s="30"/>
    </row>
    <row r="28" spans="1:6" ht="19.05" customHeight="1">
      <c r="A28" s="3"/>
      <c r="B28" s="6"/>
      <c r="C28" s="42" t="s">
        <v>182</v>
      </c>
      <c r="D28" s="16"/>
      <c r="E28" s="16"/>
      <c r="F28" s="30"/>
    </row>
    <row r="29" spans="1:6" ht="27.9" customHeight="1">
      <c r="A29" s="3"/>
      <c r="B29" s="6"/>
      <c r="C29" s="42" t="s">
        <v>182</v>
      </c>
      <c r="D29" s="16"/>
      <c r="E29" s="16"/>
      <c r="F29" s="30"/>
    </row>
    <row r="30" spans="1:6" ht="66" customHeight="1" thickBot="1">
      <c r="A30" s="7"/>
      <c r="B30" s="8"/>
      <c r="C30" s="43" t="s">
        <v>182</v>
      </c>
      <c r="D30" s="20"/>
      <c r="E30" s="20"/>
      <c r="F30" s="34"/>
    </row>
    <row r="31" spans="1:6">
      <c r="A31" s="1176"/>
      <c r="B31" s="1176"/>
      <c r="C31" s="1176"/>
      <c r="D31" s="1176"/>
      <c r="E31" s="1177"/>
      <c r="F31" s="1176"/>
    </row>
  </sheetData>
  <mergeCells count="9">
    <mergeCell ref="A1:F1"/>
    <mergeCell ref="A2:F2"/>
    <mergeCell ref="A3:F3"/>
    <mergeCell ref="A4:F4"/>
    <mergeCell ref="A31:F31"/>
    <mergeCell ref="A5:B5"/>
    <mergeCell ref="C5:C6"/>
    <mergeCell ref="D5:E5"/>
    <mergeCell ref="F5:F6"/>
  </mergeCells>
  <phoneticPr fontId="4" type="noConversion"/>
  <printOptions horizontalCentered="1"/>
  <pageMargins left="0.47244094488188981" right="0.39370078740157483" top="0.59055118110236227" bottom="0.78740157480314965" header="0.51181102362204722" footer="0.51181102362204722"/>
  <pageSetup paperSize="9" orientation="portrait" r:id="rId1"/>
  <headerFooter alignWithMargins="0">
    <oddFooter>&amp;C13</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工作表3">
    <tabColor rgb="FFFFC000"/>
  </sheetPr>
  <dimension ref="A1:F40"/>
  <sheetViews>
    <sheetView view="pageBreakPreview" zoomScale="130" zoomScaleNormal="100" zoomScaleSheetLayoutView="130" workbookViewId="0">
      <selection activeCell="D30" sqref="D30"/>
    </sheetView>
  </sheetViews>
  <sheetFormatPr defaultColWidth="9" defaultRowHeight="15.6"/>
  <cols>
    <col min="1" max="1" width="38.5546875" style="84" customWidth="1"/>
    <col min="2" max="2" width="11.44140625" style="84" customWidth="1"/>
    <col min="3" max="3" width="2.33203125" style="84" customWidth="1"/>
    <col min="4" max="4" width="38.5546875" style="84" customWidth="1"/>
    <col min="5" max="6" width="9" style="84"/>
    <col min="7" max="7" width="11.6640625" style="84" bestFit="1" customWidth="1"/>
    <col min="8" max="16384" width="9" style="84"/>
  </cols>
  <sheetData>
    <row r="1" spans="1:6" ht="22.2">
      <c r="A1" s="1163" t="s">
        <v>58</v>
      </c>
      <c r="B1" s="1163"/>
      <c r="C1" s="1163"/>
      <c r="D1" s="1163"/>
      <c r="E1" s="101"/>
      <c r="F1" s="101"/>
    </row>
    <row r="2" spans="1:6" ht="21" customHeight="1">
      <c r="A2" s="1163" t="s">
        <v>59</v>
      </c>
      <c r="B2" s="1163"/>
      <c r="C2" s="1163"/>
      <c r="D2" s="1163"/>
      <c r="E2" s="101"/>
      <c r="F2" s="101"/>
    </row>
    <row r="3" spans="1:6" ht="23.55" customHeight="1">
      <c r="A3" s="1183" t="s">
        <v>639</v>
      </c>
      <c r="B3" s="1183"/>
      <c r="C3" s="1183"/>
      <c r="D3" s="1183"/>
      <c r="E3" s="102"/>
      <c r="F3" s="102"/>
    </row>
    <row r="4" spans="1:6" ht="20.25" customHeight="1" thickBot="1">
      <c r="A4" s="1184" t="s">
        <v>725</v>
      </c>
      <c r="B4" s="1185"/>
      <c r="C4" s="1185"/>
      <c r="D4" s="1185"/>
      <c r="E4" s="103"/>
      <c r="F4" s="103"/>
    </row>
    <row r="5" spans="1:6" ht="18.899999999999999" customHeight="1">
      <c r="A5" s="816" t="s">
        <v>178</v>
      </c>
      <c r="B5" s="817" t="s">
        <v>136</v>
      </c>
      <c r="C5" s="1186" t="s">
        <v>640</v>
      </c>
      <c r="D5" s="1187"/>
      <c r="E5" s="104"/>
      <c r="F5" s="104"/>
    </row>
    <row r="6" spans="1:6" ht="13.8" customHeight="1">
      <c r="A6" s="818" t="s">
        <v>641</v>
      </c>
      <c r="B6" s="819"/>
      <c r="C6" s="820"/>
      <c r="D6" s="149"/>
      <c r="E6" s="104"/>
      <c r="F6" s="104"/>
    </row>
    <row r="7" spans="1:6" ht="13.8" customHeight="1">
      <c r="A7" s="821" t="s">
        <v>323</v>
      </c>
      <c r="B7" s="822">
        <v>0</v>
      </c>
      <c r="C7" s="1188"/>
      <c r="D7" s="1189"/>
    </row>
    <row r="8" spans="1:6" ht="30.75" customHeight="1">
      <c r="A8" s="1190" t="s">
        <v>324</v>
      </c>
      <c r="B8" s="824">
        <v>-18051173</v>
      </c>
      <c r="C8" s="825" t="s">
        <v>53</v>
      </c>
      <c r="D8" s="1083" t="s">
        <v>921</v>
      </c>
    </row>
    <row r="9" spans="1:6" ht="15" customHeight="1">
      <c r="A9" s="1190"/>
      <c r="B9" s="826"/>
      <c r="C9" s="827" t="s">
        <v>54</v>
      </c>
      <c r="D9" s="1083" t="s">
        <v>920</v>
      </c>
    </row>
    <row r="10" spans="1:6" ht="14.25" customHeight="1">
      <c r="A10" s="821" t="s">
        <v>325</v>
      </c>
      <c r="B10" s="828">
        <f>B7+B8</f>
        <v>-18051173</v>
      </c>
      <c r="C10" s="1191"/>
      <c r="D10" s="1189"/>
      <c r="E10" s="946"/>
    </row>
    <row r="11" spans="1:6" ht="15.75" customHeight="1">
      <c r="A11" s="1190" t="s">
        <v>423</v>
      </c>
      <c r="B11" s="1193">
        <v>3923253</v>
      </c>
      <c r="C11" s="825" t="s">
        <v>53</v>
      </c>
      <c r="D11" s="1083" t="s">
        <v>922</v>
      </c>
    </row>
    <row r="12" spans="1:6" ht="15" customHeight="1">
      <c r="A12" s="1192"/>
      <c r="B12" s="1193"/>
      <c r="C12" s="827" t="s">
        <v>54</v>
      </c>
      <c r="D12" s="1083" t="s">
        <v>923</v>
      </c>
    </row>
    <row r="13" spans="1:6" ht="47.4" customHeight="1">
      <c r="A13" s="1192"/>
      <c r="B13" s="1193"/>
      <c r="C13" s="825" t="s">
        <v>55</v>
      </c>
      <c r="D13" s="1084" t="s">
        <v>924</v>
      </c>
    </row>
    <row r="14" spans="1:6" ht="16.5" customHeight="1">
      <c r="A14" s="1192"/>
      <c r="B14" s="1193"/>
      <c r="C14" s="825" t="s">
        <v>56</v>
      </c>
      <c r="D14" s="1085" t="s">
        <v>925</v>
      </c>
    </row>
    <row r="15" spans="1:6" ht="16.5" customHeight="1">
      <c r="A15" s="1192"/>
      <c r="B15" s="1193"/>
      <c r="C15" s="825" t="s">
        <v>251</v>
      </c>
      <c r="D15" s="1085" t="s">
        <v>926</v>
      </c>
    </row>
    <row r="16" spans="1:6" ht="15" customHeight="1">
      <c r="A16" s="823" t="s">
        <v>326</v>
      </c>
      <c r="B16" s="829">
        <f>B10+B11</f>
        <v>-14127920</v>
      </c>
      <c r="C16" s="831"/>
      <c r="D16" s="832"/>
    </row>
    <row r="17" spans="1:4" ht="16.5" customHeight="1">
      <c r="A17" s="823" t="s">
        <v>312</v>
      </c>
      <c r="B17" s="829">
        <v>450709</v>
      </c>
      <c r="C17" s="1194" t="s">
        <v>927</v>
      </c>
      <c r="D17" s="1195"/>
    </row>
    <row r="18" spans="1:4" ht="15" customHeight="1">
      <c r="A18" s="821" t="s">
        <v>309</v>
      </c>
      <c r="B18" s="833">
        <f>SUM(B16:B17)</f>
        <v>-13677211</v>
      </c>
      <c r="C18" s="834"/>
      <c r="D18" s="150"/>
    </row>
    <row r="19" spans="1:4" ht="14.4" customHeight="1">
      <c r="A19" s="835" t="s">
        <v>642</v>
      </c>
      <c r="B19" s="836"/>
      <c r="C19" s="837"/>
      <c r="D19" s="150"/>
    </row>
    <row r="20" spans="1:4" ht="30.15" customHeight="1">
      <c r="A20" s="823" t="s">
        <v>517</v>
      </c>
      <c r="B20" s="829">
        <v>1704529</v>
      </c>
      <c r="C20" s="1196" t="s">
        <v>928</v>
      </c>
      <c r="D20" s="1197"/>
    </row>
    <row r="21" spans="1:4" ht="16.5" hidden="1" customHeight="1">
      <c r="A21" s="821" t="s">
        <v>552</v>
      </c>
      <c r="B21" s="833"/>
      <c r="C21" s="1198" t="s">
        <v>673</v>
      </c>
      <c r="D21" s="1199"/>
    </row>
    <row r="22" spans="1:4" ht="30.75" customHeight="1">
      <c r="A22" s="823" t="s">
        <v>312</v>
      </c>
      <c r="B22" s="829">
        <v>6440712</v>
      </c>
      <c r="C22" s="1194" t="s">
        <v>929</v>
      </c>
      <c r="D22" s="1200"/>
    </row>
    <row r="23" spans="1:4" ht="15.75" customHeight="1">
      <c r="A23" s="823" t="s">
        <v>313</v>
      </c>
      <c r="B23" s="829">
        <v>11096983</v>
      </c>
      <c r="C23" s="1194" t="s">
        <v>920</v>
      </c>
      <c r="D23" s="1200"/>
    </row>
    <row r="24" spans="1:4" ht="15.75" customHeight="1">
      <c r="A24" s="823" t="s">
        <v>257</v>
      </c>
      <c r="B24" s="829">
        <v>-1368636</v>
      </c>
      <c r="C24" s="1196" t="s">
        <v>930</v>
      </c>
      <c r="D24" s="1197"/>
    </row>
    <row r="25" spans="1:4" ht="16.5" customHeight="1">
      <c r="A25" s="949" t="s">
        <v>643</v>
      </c>
      <c r="B25" s="833">
        <v>-4911916</v>
      </c>
      <c r="C25" s="1201" t="s">
        <v>931</v>
      </c>
      <c r="D25" s="1199"/>
    </row>
    <row r="26" spans="1:4" s="106" customFormat="1" ht="15" customHeight="1">
      <c r="A26" s="838" t="s">
        <v>547</v>
      </c>
      <c r="B26" s="839">
        <v>-95267</v>
      </c>
      <c r="C26" s="1202" t="s">
        <v>932</v>
      </c>
      <c r="D26" s="1203"/>
    </row>
    <row r="27" spans="1:4" s="106" customFormat="1" ht="15" customHeight="1">
      <c r="A27" s="838" t="s">
        <v>303</v>
      </c>
      <c r="B27" s="839">
        <v>-69017</v>
      </c>
      <c r="C27" s="1208" t="s">
        <v>933</v>
      </c>
      <c r="D27" s="1209"/>
    </row>
    <row r="28" spans="1:4" ht="15" customHeight="1">
      <c r="A28" s="821" t="s">
        <v>310</v>
      </c>
      <c r="B28" s="833">
        <f>B22+B23+B24+B25+B26+B27+B20+B21</f>
        <v>12797388</v>
      </c>
      <c r="C28" s="834"/>
      <c r="D28" s="150"/>
    </row>
    <row r="29" spans="1:4" ht="15" customHeight="1">
      <c r="A29" s="821" t="s">
        <v>304</v>
      </c>
      <c r="B29" s="833"/>
      <c r="C29" s="840"/>
      <c r="D29" s="150"/>
    </row>
    <row r="30" spans="1:4" ht="31.5" customHeight="1">
      <c r="A30" s="830" t="s">
        <v>644</v>
      </c>
      <c r="B30" s="829">
        <v>87961572</v>
      </c>
      <c r="C30" s="1196" t="s">
        <v>934</v>
      </c>
      <c r="D30" s="1197"/>
    </row>
    <row r="31" spans="1:4" ht="13.65" hidden="1" customHeight="1">
      <c r="A31" s="830" t="s">
        <v>645</v>
      </c>
      <c r="B31" s="829"/>
      <c r="C31" s="1210" t="s">
        <v>646</v>
      </c>
      <c r="D31" s="1197"/>
    </row>
    <row r="32" spans="1:4" ht="31.5" customHeight="1">
      <c r="A32" s="823" t="s">
        <v>305</v>
      </c>
      <c r="B32" s="829">
        <v>21586879</v>
      </c>
      <c r="C32" s="1211" t="s">
        <v>935</v>
      </c>
      <c r="D32" s="1212"/>
    </row>
    <row r="33" spans="1:4" ht="47.1" customHeight="1">
      <c r="A33" s="830" t="s">
        <v>647</v>
      </c>
      <c r="B33" s="829">
        <v>-83363191</v>
      </c>
      <c r="C33" s="1196" t="s">
        <v>936</v>
      </c>
      <c r="D33" s="1197"/>
    </row>
    <row r="34" spans="1:4" ht="30.15" customHeight="1">
      <c r="A34" s="823" t="s">
        <v>306</v>
      </c>
      <c r="B34" s="841">
        <v>-21586879</v>
      </c>
      <c r="C34" s="1213" t="s">
        <v>937</v>
      </c>
      <c r="D34" s="1214"/>
    </row>
    <row r="35" spans="1:4" ht="15" customHeight="1">
      <c r="A35" s="821" t="s">
        <v>328</v>
      </c>
      <c r="B35" s="833">
        <f>B30+B31+B32+B34+B33</f>
        <v>4598381</v>
      </c>
      <c r="C35" s="842"/>
      <c r="D35" s="843"/>
    </row>
    <row r="36" spans="1:4" s="106" customFormat="1" ht="15" customHeight="1">
      <c r="A36" s="821" t="s">
        <v>311</v>
      </c>
      <c r="B36" s="844">
        <f>B18+B28+B35</f>
        <v>3718558</v>
      </c>
      <c r="C36" s="845"/>
      <c r="D36" s="150"/>
    </row>
    <row r="37" spans="1:4" s="106" customFormat="1" ht="15" customHeight="1">
      <c r="A37" s="835" t="s">
        <v>648</v>
      </c>
      <c r="B37" s="844">
        <v>37417486</v>
      </c>
      <c r="C37" s="845"/>
      <c r="D37" s="150"/>
    </row>
    <row r="38" spans="1:4" s="106" customFormat="1" ht="15" customHeight="1" thickBot="1">
      <c r="A38" s="846" t="s">
        <v>649</v>
      </c>
      <c r="B38" s="847">
        <f>B36+B37</f>
        <v>41136044</v>
      </c>
      <c r="C38" s="848"/>
      <c r="D38" s="323"/>
    </row>
    <row r="39" spans="1:4" s="776" customFormat="1" ht="14.25" customHeight="1">
      <c r="A39" s="1204" t="s">
        <v>938</v>
      </c>
      <c r="B39" s="1205"/>
      <c r="C39" s="1205"/>
      <c r="D39" s="1205"/>
    </row>
    <row r="40" spans="1:4" s="776" customFormat="1" ht="15.75" customHeight="1">
      <c r="A40" s="1206" t="s">
        <v>939</v>
      </c>
      <c r="B40" s="1207"/>
      <c r="C40" s="1207"/>
      <c r="D40" s="1207"/>
    </row>
  </sheetData>
  <mergeCells count="26">
    <mergeCell ref="C24:D24"/>
    <mergeCell ref="C25:D25"/>
    <mergeCell ref="C26:D26"/>
    <mergeCell ref="A39:D39"/>
    <mergeCell ref="A40:D40"/>
    <mergeCell ref="C27:D27"/>
    <mergeCell ref="C30:D30"/>
    <mergeCell ref="C31:D31"/>
    <mergeCell ref="C32:D32"/>
    <mergeCell ref="C33:D33"/>
    <mergeCell ref="C34:D34"/>
    <mergeCell ref="C17:D17"/>
    <mergeCell ref="C20:D20"/>
    <mergeCell ref="C21:D21"/>
    <mergeCell ref="C22:D22"/>
    <mergeCell ref="C23:D23"/>
    <mergeCell ref="C7:D7"/>
    <mergeCell ref="A8:A9"/>
    <mergeCell ref="C10:D10"/>
    <mergeCell ref="A11:A15"/>
    <mergeCell ref="B11:B15"/>
    <mergeCell ref="A1:D1"/>
    <mergeCell ref="A2:D2"/>
    <mergeCell ref="A3:D3"/>
    <mergeCell ref="A4:D4"/>
    <mergeCell ref="C5:D5"/>
  </mergeCells>
  <phoneticPr fontId="4" type="noConversion"/>
  <printOptions horizontalCentered="1"/>
  <pageMargins left="0.39370078740157483" right="0.47244094488188981" top="0.59055118110236227" bottom="0.78740157480314965" header="0.51181102362204722" footer="0.51181102362204722"/>
  <pageSetup paperSize="9" orientation="portrait" r:id="rId1"/>
  <headerFooter alignWithMargins="0">
    <oddFooter>&amp;C&amp;13 14</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工作表16">
    <tabColor rgb="FF92D050"/>
  </sheetPr>
  <dimension ref="A1:H1"/>
  <sheetViews>
    <sheetView view="pageBreakPreview" zoomScale="60" zoomScaleNormal="100" workbookViewId="0">
      <selection activeCell="D30" sqref="D30"/>
    </sheetView>
  </sheetViews>
  <sheetFormatPr defaultColWidth="9" defaultRowHeight="80.25" customHeight="1"/>
  <cols>
    <col min="1" max="16384" width="9" style="681"/>
  </cols>
  <sheetData>
    <row r="1" spans="1:8" ht="80.25" customHeight="1">
      <c r="A1" s="1140" t="s">
        <v>537</v>
      </c>
      <c r="B1" s="1140"/>
      <c r="C1" s="1140"/>
      <c r="D1" s="1140"/>
      <c r="E1" s="1140"/>
      <c r="F1" s="1140"/>
      <c r="G1" s="1140"/>
      <c r="H1" s="1140"/>
    </row>
  </sheetData>
  <mergeCells count="1">
    <mergeCell ref="A1:H1"/>
  </mergeCells>
  <phoneticPr fontId="4" type="noConversion"/>
  <printOptions horizontalCentered="1" verticalCentered="1"/>
  <pageMargins left="0.98425196850393704" right="0.59055118110236227" top="0.78740157480314965" bottom="1.9685039370078741" header="0.51181102362204722" footer="0.51181102362204722"/>
  <pageSetup paperSize="9" orientation="portrait" r:id="rId1"/>
  <headerFooter alignWithMargins="0"/>
  <rowBreaks count="1" manualBreakCount="1">
    <brk id="1"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4">
    <tabColor rgb="FF92D050"/>
  </sheetPr>
  <dimension ref="A1:I22"/>
  <sheetViews>
    <sheetView view="pageBreakPreview" zoomScaleNormal="98" zoomScaleSheetLayoutView="100" workbookViewId="0">
      <selection activeCell="D30" sqref="D30"/>
    </sheetView>
  </sheetViews>
  <sheetFormatPr defaultColWidth="9" defaultRowHeight="15.6"/>
  <cols>
    <col min="1" max="1" width="22.6640625" style="516" customWidth="1"/>
    <col min="2" max="2" width="7.88671875" style="516" customWidth="1"/>
    <col min="3" max="3" width="13.88671875" style="516" customWidth="1"/>
    <col min="4" max="4" width="10" style="530" customWidth="1"/>
    <col min="5" max="5" width="13.6640625" style="516" customWidth="1"/>
    <col min="6" max="6" width="24.6640625" style="516" customWidth="1"/>
    <col min="7" max="16384" width="9" style="516"/>
  </cols>
  <sheetData>
    <row r="1" spans="1:9" ht="21" customHeight="1">
      <c r="A1" s="1221" t="s">
        <v>363</v>
      </c>
      <c r="B1" s="1221"/>
      <c r="C1" s="1221"/>
      <c r="D1" s="1221"/>
      <c r="E1" s="1221"/>
      <c r="F1" s="1221"/>
    </row>
    <row r="2" spans="1:9" ht="21" customHeight="1">
      <c r="A2" s="1221" t="s">
        <v>364</v>
      </c>
      <c r="B2" s="1222"/>
      <c r="C2" s="1222"/>
      <c r="D2" s="1222"/>
      <c r="E2" s="1222"/>
      <c r="F2" s="1222"/>
    </row>
    <row r="3" spans="1:9" ht="24.9" customHeight="1">
      <c r="A3" s="1219" t="s">
        <v>365</v>
      </c>
      <c r="B3" s="1220"/>
      <c r="C3" s="1220"/>
      <c r="D3" s="1220"/>
      <c r="E3" s="1220"/>
      <c r="F3" s="1220"/>
    </row>
    <row r="4" spans="1:9" ht="24.9" customHeight="1" thickBot="1">
      <c r="A4" s="1217" t="s">
        <v>726</v>
      </c>
      <c r="B4" s="1218"/>
      <c r="C4" s="1218"/>
      <c r="D4" s="1218"/>
      <c r="E4" s="1218"/>
      <c r="F4" s="1218"/>
      <c r="G4" s="517"/>
      <c r="H4" s="517"/>
      <c r="I4" s="517"/>
    </row>
    <row r="5" spans="1:9" ht="20.25" customHeight="1">
      <c r="A5" s="1223" t="s">
        <v>366</v>
      </c>
      <c r="B5" s="1226" t="s">
        <v>165</v>
      </c>
      <c r="C5" s="1228" t="s">
        <v>367</v>
      </c>
      <c r="D5" s="1229"/>
      <c r="E5" s="1229"/>
      <c r="F5" s="1230" t="s">
        <v>179</v>
      </c>
    </row>
    <row r="6" spans="1:9" ht="14.25" customHeight="1">
      <c r="A6" s="1224"/>
      <c r="B6" s="1227"/>
      <c r="C6" s="1233" t="s">
        <v>368</v>
      </c>
      <c r="D6" s="1215" t="s">
        <v>369</v>
      </c>
      <c r="E6" s="1233" t="s">
        <v>370</v>
      </c>
      <c r="F6" s="1231"/>
    </row>
    <row r="7" spans="1:9" ht="20.399999999999999" customHeight="1">
      <c r="A7" s="1225"/>
      <c r="B7" s="1216"/>
      <c r="C7" s="1234"/>
      <c r="D7" s="1216"/>
      <c r="E7" s="1234"/>
      <c r="F7" s="1232"/>
    </row>
    <row r="8" spans="1:9" ht="36" customHeight="1">
      <c r="A8" s="605" t="s">
        <v>97</v>
      </c>
      <c r="B8" s="606" t="s">
        <v>371</v>
      </c>
      <c r="C8" s="996">
        <f>C17+C9+C18</f>
        <v>744263000</v>
      </c>
      <c r="D8" s="997"/>
      <c r="E8" s="996">
        <f>E9+E17+E18</f>
        <v>28837476</v>
      </c>
      <c r="F8" s="998" t="s">
        <v>554</v>
      </c>
    </row>
    <row r="9" spans="1:9" ht="36" customHeight="1">
      <c r="A9" s="607" t="s">
        <v>372</v>
      </c>
      <c r="B9" s="608" t="s">
        <v>371</v>
      </c>
      <c r="C9" s="999">
        <f>C10+C13+C14</f>
        <v>678768000</v>
      </c>
      <c r="D9" s="1000"/>
      <c r="E9" s="1001">
        <f>E10+E13+E14</f>
        <v>27866854</v>
      </c>
      <c r="F9" s="1002"/>
    </row>
    <row r="10" spans="1:9" ht="36" customHeight="1">
      <c r="A10" s="519" t="s">
        <v>411</v>
      </c>
      <c r="B10" s="518" t="s">
        <v>371</v>
      </c>
      <c r="C10" s="1003">
        <f>SUM(C11:C12)</f>
        <v>454001000</v>
      </c>
      <c r="D10" s="1004"/>
      <c r="E10" s="1005">
        <f>SUM(E11:E12)</f>
        <v>22335359</v>
      </c>
      <c r="F10" s="1002"/>
    </row>
    <row r="11" spans="1:9" ht="60" customHeight="1">
      <c r="A11" s="519" t="s">
        <v>373</v>
      </c>
      <c r="B11" s="518" t="s">
        <v>371</v>
      </c>
      <c r="C11" s="1003">
        <v>193508000</v>
      </c>
      <c r="D11" s="1004">
        <v>4.9000000000000002E-2</v>
      </c>
      <c r="E11" s="1003">
        <v>9481892</v>
      </c>
      <c r="F11" s="1006" t="s">
        <v>779</v>
      </c>
    </row>
    <row r="12" spans="1:9" ht="60" customHeight="1">
      <c r="A12" s="519" t="s">
        <v>374</v>
      </c>
      <c r="B12" s="518" t="s">
        <v>371</v>
      </c>
      <c r="C12" s="1003">
        <v>260493000</v>
      </c>
      <c r="D12" s="1004">
        <v>4.9299999999999997E-2</v>
      </c>
      <c r="E12" s="1003">
        <v>12853467</v>
      </c>
      <c r="F12" s="1006" t="s">
        <v>780</v>
      </c>
    </row>
    <row r="13" spans="1:9" ht="36" customHeight="1">
      <c r="A13" s="519" t="s">
        <v>375</v>
      </c>
      <c r="B13" s="518" t="s">
        <v>371</v>
      </c>
      <c r="C13" s="1003">
        <v>10420000</v>
      </c>
      <c r="D13" s="1004">
        <v>1.2500000000000001E-2</v>
      </c>
      <c r="E13" s="1003">
        <v>130250</v>
      </c>
      <c r="F13" s="1007" t="s">
        <v>713</v>
      </c>
    </row>
    <row r="14" spans="1:9" ht="36" customHeight="1">
      <c r="A14" s="519" t="s">
        <v>698</v>
      </c>
      <c r="B14" s="518" t="s">
        <v>371</v>
      </c>
      <c r="C14" s="1003">
        <f>SUM(C15:C16)</f>
        <v>214347000</v>
      </c>
      <c r="D14" s="1004"/>
      <c r="E14" s="1003">
        <f>SUM(E15:E16)</f>
        <v>5401245</v>
      </c>
      <c r="F14" s="1006"/>
    </row>
    <row r="15" spans="1:9" ht="36" customHeight="1">
      <c r="A15" s="519" t="s">
        <v>373</v>
      </c>
      <c r="B15" s="518" t="s">
        <v>371</v>
      </c>
      <c r="C15" s="1003">
        <v>56564000</v>
      </c>
      <c r="D15" s="1004">
        <v>1.8499999999999999E-2</v>
      </c>
      <c r="E15" s="1003">
        <v>1046434</v>
      </c>
      <c r="F15" s="1006" t="s">
        <v>625</v>
      </c>
    </row>
    <row r="16" spans="1:9" ht="36" customHeight="1">
      <c r="A16" s="519" t="s">
        <v>374</v>
      </c>
      <c r="B16" s="518" t="s">
        <v>371</v>
      </c>
      <c r="C16" s="1003">
        <v>157783000</v>
      </c>
      <c r="D16" s="1004">
        <v>2.76E-2</v>
      </c>
      <c r="E16" s="1003">
        <v>4354811</v>
      </c>
      <c r="F16" s="1006" t="s">
        <v>626</v>
      </c>
    </row>
    <row r="17" spans="1:6" ht="36" customHeight="1">
      <c r="A17" s="607" t="s">
        <v>409</v>
      </c>
      <c r="B17" s="608" t="s">
        <v>371</v>
      </c>
      <c r="C17" s="999">
        <v>290675</v>
      </c>
      <c r="D17" s="1008">
        <v>1.7479999999999999E-2</v>
      </c>
      <c r="E17" s="999">
        <v>5081</v>
      </c>
      <c r="F17" s="1006" t="s">
        <v>376</v>
      </c>
    </row>
    <row r="18" spans="1:6" ht="36" customHeight="1">
      <c r="A18" s="607" t="s">
        <v>410</v>
      </c>
      <c r="B18" s="608" t="s">
        <v>371</v>
      </c>
      <c r="C18" s="999">
        <f>SUM(C19:C20)</f>
        <v>65204325</v>
      </c>
      <c r="D18" s="1009"/>
      <c r="E18" s="999">
        <f>SUM(E19:E20)</f>
        <v>965541</v>
      </c>
      <c r="F18" s="1010" t="s">
        <v>669</v>
      </c>
    </row>
    <row r="19" spans="1:6" ht="36" customHeight="1">
      <c r="A19" s="519" t="s">
        <v>377</v>
      </c>
      <c r="B19" s="518" t="s">
        <v>371</v>
      </c>
      <c r="C19" s="1003">
        <v>51807325</v>
      </c>
      <c r="D19" s="1004">
        <v>1.15E-2</v>
      </c>
      <c r="E19" s="1003">
        <v>595784</v>
      </c>
      <c r="F19" s="1010"/>
    </row>
    <row r="20" spans="1:6" ht="36" customHeight="1">
      <c r="A20" s="519" t="s">
        <v>378</v>
      </c>
      <c r="B20" s="518" t="s">
        <v>371</v>
      </c>
      <c r="C20" s="1003">
        <v>13397000</v>
      </c>
      <c r="D20" s="1004">
        <v>2.76E-2</v>
      </c>
      <c r="E20" s="1003">
        <v>369757</v>
      </c>
      <c r="F20" s="1010"/>
    </row>
    <row r="21" spans="1:6" ht="98.4" customHeight="1">
      <c r="A21" s="521"/>
      <c r="B21" s="522"/>
      <c r="C21" s="523"/>
      <c r="D21" s="524"/>
      <c r="E21" s="523"/>
      <c r="F21" s="525"/>
    </row>
    <row r="22" spans="1:6" ht="9.6" customHeight="1" thickBot="1">
      <c r="A22" s="526"/>
      <c r="B22" s="527"/>
      <c r="C22" s="527"/>
      <c r="D22" s="528"/>
      <c r="E22" s="527"/>
      <c r="F22" s="529"/>
    </row>
  </sheetData>
  <mergeCells count="11">
    <mergeCell ref="D6:D7"/>
    <mergeCell ref="A4:F4"/>
    <mergeCell ref="A3:F3"/>
    <mergeCell ref="A2:F2"/>
    <mergeCell ref="A1:F1"/>
    <mergeCell ref="A5:A7"/>
    <mergeCell ref="B5:B7"/>
    <mergeCell ref="C5:E5"/>
    <mergeCell ref="F5:F7"/>
    <mergeCell ref="C6:C7"/>
    <mergeCell ref="E6:E7"/>
  </mergeCells>
  <phoneticPr fontId="4" type="noConversion"/>
  <printOptions horizontalCentered="1"/>
  <pageMargins left="0.47244094488188981" right="0.39370078740157483" top="0.59055118110236227" bottom="0.78740157480314965" header="0.51181102362204722" footer="0.51181102362204722"/>
  <pageSetup paperSize="9" orientation="portrait" r:id="rId1"/>
  <headerFooter alignWithMargins="0">
    <oddFooter>&amp;C15</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5">
    <tabColor rgb="FF92D050"/>
  </sheetPr>
  <dimension ref="A1:F23"/>
  <sheetViews>
    <sheetView view="pageBreakPreview" zoomScaleNormal="89" zoomScaleSheetLayoutView="100" workbookViewId="0">
      <selection activeCell="D30" sqref="D30"/>
    </sheetView>
  </sheetViews>
  <sheetFormatPr defaultColWidth="9" defaultRowHeight="15.6"/>
  <cols>
    <col min="1" max="1" width="29.109375" style="106" customWidth="1"/>
    <col min="2" max="2" width="24.44140625" style="106" customWidth="1"/>
    <col min="3" max="3" width="2.44140625" style="106" customWidth="1"/>
    <col min="4" max="4" width="35" style="106" customWidth="1"/>
    <col min="5" max="5" width="9" style="106"/>
    <col min="6" max="6" width="26.33203125" style="106" customWidth="1"/>
    <col min="7" max="7" width="19.88671875" style="106" customWidth="1"/>
    <col min="8" max="16384" width="9" style="106"/>
  </cols>
  <sheetData>
    <row r="1" spans="1:6" s="84" customFormat="1" ht="22.2">
      <c r="A1" s="1172" t="s">
        <v>341</v>
      </c>
      <c r="B1" s="1172"/>
      <c r="C1" s="1172"/>
      <c r="D1" s="1172"/>
      <c r="E1" s="116"/>
      <c r="F1" s="116"/>
    </row>
    <row r="2" spans="1:6" s="84" customFormat="1" ht="22.2">
      <c r="A2" s="1172" t="s">
        <v>342</v>
      </c>
      <c r="B2" s="1163"/>
      <c r="C2" s="1163"/>
      <c r="D2" s="1163"/>
      <c r="E2" s="116"/>
      <c r="F2" s="116"/>
    </row>
    <row r="3" spans="1:6" s="84" customFormat="1" ht="24.9" customHeight="1">
      <c r="A3" s="1237" t="s">
        <v>396</v>
      </c>
      <c r="B3" s="1183"/>
      <c r="C3" s="1183"/>
      <c r="D3" s="1183"/>
      <c r="E3" s="102"/>
      <c r="F3" s="102"/>
    </row>
    <row r="4" spans="1:6" s="84" customFormat="1" ht="24.9" customHeight="1" thickBot="1">
      <c r="A4" s="1250" t="s">
        <v>727</v>
      </c>
      <c r="B4" s="1185"/>
      <c r="C4" s="1185"/>
      <c r="D4" s="1185"/>
      <c r="E4" s="103"/>
      <c r="F4" s="103"/>
    </row>
    <row r="5" spans="1:6" ht="17.25" customHeight="1">
      <c r="A5" s="1244" t="s">
        <v>343</v>
      </c>
      <c r="B5" s="1247" t="s">
        <v>344</v>
      </c>
      <c r="C5" s="1238" t="s">
        <v>137</v>
      </c>
      <c r="D5" s="1239"/>
      <c r="E5" s="103"/>
      <c r="F5" s="103"/>
    </row>
    <row r="6" spans="1:6" ht="17.25" customHeight="1">
      <c r="A6" s="1245"/>
      <c r="B6" s="1248"/>
      <c r="C6" s="1240"/>
      <c r="D6" s="1241"/>
      <c r="E6" s="103"/>
      <c r="F6" s="103"/>
    </row>
    <row r="7" spans="1:6" ht="17.25" customHeight="1">
      <c r="A7" s="1246"/>
      <c r="B7" s="1249"/>
      <c r="C7" s="1242"/>
      <c r="D7" s="1243"/>
    </row>
    <row r="8" spans="1:6" ht="35.25" customHeight="1">
      <c r="A8" s="609" t="s">
        <v>180</v>
      </c>
      <c r="B8" s="141">
        <f>B9+B14</f>
        <v>64568282</v>
      </c>
      <c r="C8" s="561"/>
      <c r="D8" s="565"/>
    </row>
    <row r="9" spans="1:6" ht="30.75" customHeight="1">
      <c r="A9" s="678" t="s">
        <v>181</v>
      </c>
      <c r="B9" s="994">
        <f>SUM(B10:B12)</f>
        <v>64568282</v>
      </c>
      <c r="C9" s="1235" t="s">
        <v>781</v>
      </c>
      <c r="D9" s="1236"/>
    </row>
    <row r="10" spans="1:6" ht="30" customHeight="1">
      <c r="A10" s="122" t="s">
        <v>345</v>
      </c>
      <c r="B10" s="995">
        <v>19220631</v>
      </c>
      <c r="C10" s="1235"/>
      <c r="D10" s="1236"/>
    </row>
    <row r="11" spans="1:6" ht="30" customHeight="1">
      <c r="A11" s="122" t="s">
        <v>346</v>
      </c>
      <c r="B11" s="995">
        <v>3169847</v>
      </c>
      <c r="C11" s="940"/>
      <c r="D11" s="655"/>
    </row>
    <row r="12" spans="1:6" ht="30" customHeight="1">
      <c r="A12" s="122" t="s">
        <v>347</v>
      </c>
      <c r="B12" s="995">
        <v>42177804</v>
      </c>
      <c r="C12" s="940"/>
      <c r="D12" s="655"/>
    </row>
    <row r="13" spans="1:6" ht="27.9" customHeight="1">
      <c r="A13" s="112" t="s">
        <v>197</v>
      </c>
      <c r="B13" s="135"/>
      <c r="C13" s="563"/>
      <c r="D13" s="567"/>
    </row>
    <row r="14" spans="1:6" ht="267" hidden="1" customHeight="1">
      <c r="A14" s="108" t="s">
        <v>348</v>
      </c>
      <c r="B14" s="143">
        <v>0</v>
      </c>
      <c r="C14" s="562"/>
      <c r="D14" s="566" t="s">
        <v>349</v>
      </c>
      <c r="F14" s="142"/>
    </row>
    <row r="15" spans="1:6">
      <c r="A15" s="109"/>
      <c r="B15" s="111"/>
      <c r="C15" s="563"/>
      <c r="D15" s="567"/>
    </row>
    <row r="16" spans="1:6">
      <c r="A16" s="109"/>
      <c r="B16" s="111"/>
      <c r="C16" s="563"/>
      <c r="D16" s="567"/>
    </row>
    <row r="17" spans="1:4">
      <c r="A17" s="109"/>
      <c r="B17" s="111"/>
      <c r="C17" s="563"/>
      <c r="D17" s="567"/>
    </row>
    <row r="18" spans="1:4">
      <c r="A18" s="109"/>
      <c r="B18" s="111"/>
      <c r="C18" s="563"/>
      <c r="D18" s="567"/>
    </row>
    <row r="19" spans="1:4" ht="57" customHeight="1">
      <c r="A19" s="109"/>
      <c r="B19" s="111"/>
      <c r="C19" s="563"/>
      <c r="D19" s="567"/>
    </row>
    <row r="20" spans="1:4" ht="57" customHeight="1">
      <c r="A20" s="109"/>
      <c r="B20" s="111"/>
      <c r="C20" s="563"/>
      <c r="D20" s="567"/>
    </row>
    <row r="21" spans="1:4" ht="55.8" customHeight="1">
      <c r="A21" s="109"/>
      <c r="B21" s="111"/>
      <c r="C21" s="563"/>
      <c r="D21" s="567"/>
    </row>
    <row r="22" spans="1:4" ht="116.4" customHeight="1">
      <c r="A22" s="109"/>
      <c r="B22" s="111"/>
      <c r="C22" s="563"/>
      <c r="D22" s="567"/>
    </row>
    <row r="23" spans="1:4" ht="92.4" customHeight="1" thickBot="1">
      <c r="A23" s="140"/>
      <c r="B23" s="125"/>
      <c r="C23" s="564"/>
      <c r="D23" s="568"/>
    </row>
  </sheetData>
  <mergeCells count="8">
    <mergeCell ref="C9:D10"/>
    <mergeCell ref="A3:D3"/>
    <mergeCell ref="A2:D2"/>
    <mergeCell ref="C5:D7"/>
    <mergeCell ref="A1:D1"/>
    <mergeCell ref="A5:A7"/>
    <mergeCell ref="B5:B7"/>
    <mergeCell ref="A4:D4"/>
  </mergeCells>
  <phoneticPr fontId="4" type="noConversion"/>
  <printOptions horizontalCentered="1"/>
  <pageMargins left="0.39370078740157483" right="0.47244094488188981" top="0.59055118110236227" bottom="0.78740157480314965" header="0.51181102362204722" footer="0.51181102362204722"/>
  <pageSetup paperSize="9" orientation="portrait" r:id="rId1"/>
  <headerFooter alignWithMargins="0">
    <oddFooter>&amp;C16</oddFooter>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6">
    <tabColor rgb="FF92D050"/>
  </sheetPr>
  <dimension ref="A1:C24"/>
  <sheetViews>
    <sheetView view="pageBreakPreview" topLeftCell="A4" zoomScaleNormal="75" zoomScaleSheetLayoutView="100" workbookViewId="0">
      <selection activeCell="D30" sqref="D30"/>
    </sheetView>
  </sheetViews>
  <sheetFormatPr defaultColWidth="9" defaultRowHeight="24" customHeight="1"/>
  <cols>
    <col min="1" max="1" width="29.109375" style="51" customWidth="1"/>
    <col min="2" max="2" width="24.21875" style="51" customWidth="1"/>
    <col min="3" max="3" width="38.33203125" style="51" customWidth="1"/>
    <col min="4" max="16384" width="9" style="51"/>
  </cols>
  <sheetData>
    <row r="1" spans="1:3" ht="21" customHeight="1">
      <c r="A1" s="1172" t="s">
        <v>43</v>
      </c>
      <c r="B1" s="1163"/>
      <c r="C1" s="1163"/>
    </row>
    <row r="2" spans="1:3" ht="21" customHeight="1">
      <c r="A2" s="1173" t="s">
        <v>62</v>
      </c>
      <c r="B2" s="1259"/>
      <c r="C2" s="1259"/>
    </row>
    <row r="3" spans="1:3" ht="24.9" customHeight="1">
      <c r="A3" s="1146" t="s">
        <v>63</v>
      </c>
      <c r="B3" s="1164"/>
      <c r="C3" s="1164"/>
    </row>
    <row r="4" spans="1:3" ht="24.9" customHeight="1" thickBot="1">
      <c r="A4" s="1174" t="s">
        <v>728</v>
      </c>
      <c r="B4" s="1175"/>
      <c r="C4" s="1175"/>
    </row>
    <row r="5" spans="1:3" ht="17.25" customHeight="1">
      <c r="A5" s="1251" t="s">
        <v>64</v>
      </c>
      <c r="B5" s="1254" t="s">
        <v>65</v>
      </c>
      <c r="C5" s="1256" t="s">
        <v>179</v>
      </c>
    </row>
    <row r="6" spans="1:3" ht="17.25" customHeight="1">
      <c r="A6" s="1252"/>
      <c r="B6" s="1179"/>
      <c r="C6" s="1182"/>
    </row>
    <row r="7" spans="1:3" ht="17.25" customHeight="1">
      <c r="A7" s="1253"/>
      <c r="B7" s="1255"/>
      <c r="C7" s="1257"/>
    </row>
    <row r="8" spans="1:3" ht="36" customHeight="1">
      <c r="A8" s="611" t="s">
        <v>177</v>
      </c>
      <c r="B8" s="23">
        <f>SUM(B9:B13)</f>
        <v>64889684</v>
      </c>
      <c r="C8" s="24"/>
    </row>
    <row r="9" spans="1:3" s="106" customFormat="1" ht="24" customHeight="1">
      <c r="A9" s="686" t="s">
        <v>435</v>
      </c>
      <c r="B9" s="993">
        <v>64437611</v>
      </c>
      <c r="C9" s="1260" t="s">
        <v>901</v>
      </c>
    </row>
    <row r="10" spans="1:3" s="106" customFormat="1" ht="84" customHeight="1">
      <c r="A10" s="110" t="s">
        <v>182</v>
      </c>
      <c r="B10" s="15"/>
      <c r="C10" s="1261"/>
    </row>
    <row r="11" spans="1:3" s="106" customFormat="1" ht="24" customHeight="1">
      <c r="A11" s="686" t="s">
        <v>436</v>
      </c>
      <c r="B11" s="993">
        <v>452073</v>
      </c>
      <c r="C11" s="1260" t="s">
        <v>778</v>
      </c>
    </row>
    <row r="12" spans="1:3" s="106" customFormat="1" ht="34.5" customHeight="1">
      <c r="A12" s="112" t="s">
        <v>197</v>
      </c>
      <c r="B12" s="15"/>
      <c r="C12" s="1261"/>
    </row>
    <row r="13" spans="1:3" ht="19.05" customHeight="1">
      <c r="A13" s="25"/>
      <c r="B13" s="26"/>
      <c r="C13" s="1258"/>
    </row>
    <row r="14" spans="1:3" ht="40.65" customHeight="1">
      <c r="A14" s="25"/>
      <c r="B14" s="15"/>
      <c r="C14" s="1258"/>
    </row>
    <row r="15" spans="1:3" ht="24" customHeight="1">
      <c r="A15" s="25"/>
      <c r="B15" s="15"/>
      <c r="C15" s="14"/>
    </row>
    <row r="16" spans="1:3" ht="24" customHeight="1">
      <c r="A16" s="25"/>
      <c r="B16" s="15"/>
      <c r="C16" s="14"/>
    </row>
    <row r="17" spans="1:3" ht="24" customHeight="1">
      <c r="A17" s="25"/>
      <c r="B17" s="15"/>
      <c r="C17" s="14"/>
    </row>
    <row r="18" spans="1:3" ht="24" customHeight="1">
      <c r="A18" s="25"/>
      <c r="B18" s="15"/>
      <c r="C18" s="14"/>
    </row>
    <row r="19" spans="1:3" ht="24" customHeight="1">
      <c r="A19" s="25"/>
      <c r="B19" s="15"/>
      <c r="C19" s="14"/>
    </row>
    <row r="20" spans="1:3" ht="18.899999999999999" customHeight="1">
      <c r="A20" s="25"/>
      <c r="B20" s="15"/>
      <c r="C20" s="14"/>
    </row>
    <row r="21" spans="1:3" ht="26.25" customHeight="1">
      <c r="A21" s="25"/>
      <c r="B21" s="15"/>
      <c r="C21" s="14"/>
    </row>
    <row r="22" spans="1:3" ht="24" customHeight="1">
      <c r="A22" s="25"/>
      <c r="B22" s="15"/>
      <c r="C22" s="14"/>
    </row>
    <row r="23" spans="1:3" ht="32.25" customHeight="1">
      <c r="A23" s="25"/>
      <c r="B23" s="15"/>
      <c r="C23" s="14"/>
    </row>
    <row r="24" spans="1:3" ht="144.6" customHeight="1" thickBot="1">
      <c r="A24" s="55"/>
      <c r="B24" s="21"/>
      <c r="C24" s="22"/>
    </row>
  </sheetData>
  <mergeCells count="10">
    <mergeCell ref="C13:C14"/>
    <mergeCell ref="A3:C3"/>
    <mergeCell ref="A2:C2"/>
    <mergeCell ref="C9:C10"/>
    <mergeCell ref="C11:C12"/>
    <mergeCell ref="A1:C1"/>
    <mergeCell ref="A5:A7"/>
    <mergeCell ref="B5:B7"/>
    <mergeCell ref="C5:C7"/>
    <mergeCell ref="A4:C4"/>
  </mergeCells>
  <phoneticPr fontId="4" type="noConversion"/>
  <printOptions horizontalCentered="1"/>
  <pageMargins left="0.47244094488188981" right="0.39370078740157483" top="0.59055118110236227" bottom="0.78740157480314965" header="0.51181102362204722" footer="0.51181102362204722"/>
  <pageSetup paperSize="9" orientation="portrait" r:id="rId1"/>
  <headerFooter alignWithMargins="0">
    <oddFooter>&amp;C17</oddFooter>
  </headerFooter>
  <legacy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工作表4">
    <tabColor rgb="FF92D050"/>
  </sheetPr>
  <dimension ref="A1:C25"/>
  <sheetViews>
    <sheetView view="pageBreakPreview" topLeftCell="A4" zoomScaleNormal="60" zoomScaleSheetLayoutView="100" workbookViewId="0">
      <selection activeCell="D30" sqref="D30"/>
    </sheetView>
  </sheetViews>
  <sheetFormatPr defaultColWidth="9" defaultRowHeight="24" customHeight="1"/>
  <cols>
    <col min="1" max="1" width="28.88671875" style="51" customWidth="1"/>
    <col min="2" max="2" width="24.21875" style="51" customWidth="1"/>
    <col min="3" max="3" width="38.33203125" style="51" customWidth="1"/>
    <col min="4" max="16384" width="9" style="51"/>
  </cols>
  <sheetData>
    <row r="1" spans="1:3" ht="21" customHeight="1">
      <c r="A1" s="1172" t="s">
        <v>43</v>
      </c>
      <c r="B1" s="1163"/>
      <c r="C1" s="1163"/>
    </row>
    <row r="2" spans="1:3" ht="21" customHeight="1">
      <c r="A2" s="1173" t="s">
        <v>62</v>
      </c>
      <c r="B2" s="1259"/>
      <c r="C2" s="1259"/>
    </row>
    <row r="3" spans="1:3" ht="24.9" customHeight="1">
      <c r="A3" s="1146" t="s">
        <v>510</v>
      </c>
      <c r="B3" s="1164"/>
      <c r="C3" s="1164"/>
    </row>
    <row r="4" spans="1:3" ht="24.9" customHeight="1" thickBot="1">
      <c r="A4" s="1174" t="s">
        <v>728</v>
      </c>
      <c r="B4" s="1175"/>
      <c r="C4" s="1175"/>
    </row>
    <row r="5" spans="1:3" ht="17.25" customHeight="1">
      <c r="A5" s="1251" t="s">
        <v>64</v>
      </c>
      <c r="B5" s="1254" t="s">
        <v>65</v>
      </c>
      <c r="C5" s="1256" t="s">
        <v>179</v>
      </c>
    </row>
    <row r="6" spans="1:3" ht="17.25" customHeight="1">
      <c r="A6" s="1252"/>
      <c r="B6" s="1179"/>
      <c r="C6" s="1182"/>
    </row>
    <row r="7" spans="1:3" ht="17.25" customHeight="1">
      <c r="A7" s="1253"/>
      <c r="B7" s="1255"/>
      <c r="C7" s="1257"/>
    </row>
    <row r="8" spans="1:3" ht="33.75" customHeight="1">
      <c r="A8" s="611" t="s">
        <v>511</v>
      </c>
      <c r="B8" s="23">
        <f>B10</f>
        <v>451092</v>
      </c>
      <c r="C8" s="24"/>
    </row>
    <row r="9" spans="1:3" ht="9" customHeight="1">
      <c r="A9" s="687"/>
      <c r="B9" s="688"/>
      <c r="C9" s="14"/>
    </row>
    <row r="10" spans="1:3" s="106" customFormat="1" ht="33.75" customHeight="1">
      <c r="A10" s="864" t="s">
        <v>512</v>
      </c>
      <c r="B10" s="865">
        <f>B11+B13+B15</f>
        <v>451092</v>
      </c>
      <c r="C10" s="520"/>
    </row>
    <row r="11" spans="1:3" s="106" customFormat="1" ht="33.75" customHeight="1">
      <c r="A11" s="866" t="s">
        <v>565</v>
      </c>
      <c r="B11" s="991">
        <v>327</v>
      </c>
      <c r="C11" s="867" t="s">
        <v>553</v>
      </c>
    </row>
    <row r="12" spans="1:3" s="106" customFormat="1" ht="24" customHeight="1">
      <c r="A12" s="868"/>
      <c r="B12" s="992"/>
      <c r="C12" s="867"/>
    </row>
    <row r="13" spans="1:3" s="106" customFormat="1" ht="35.4" customHeight="1">
      <c r="A13" s="866" t="s">
        <v>655</v>
      </c>
      <c r="B13" s="929">
        <v>448992</v>
      </c>
      <c r="C13" s="874" t="s">
        <v>659</v>
      </c>
    </row>
    <row r="14" spans="1:3" ht="19.05" customHeight="1">
      <c r="A14" s="870"/>
      <c r="B14" s="871"/>
      <c r="C14" s="875"/>
    </row>
    <row r="15" spans="1:3" ht="40.65" customHeight="1">
      <c r="A15" s="866" t="s">
        <v>656</v>
      </c>
      <c r="B15" s="869">
        <v>1773</v>
      </c>
      <c r="C15" s="874" t="s">
        <v>717</v>
      </c>
    </row>
    <row r="16" spans="1:3" ht="24" customHeight="1">
      <c r="A16" s="25"/>
      <c r="B16" s="15"/>
      <c r="C16" s="14"/>
    </row>
    <row r="17" spans="1:3" ht="24" customHeight="1">
      <c r="A17" s="25"/>
      <c r="B17" s="15"/>
      <c r="C17" s="14"/>
    </row>
    <row r="18" spans="1:3" ht="24" customHeight="1">
      <c r="A18" s="25"/>
      <c r="B18" s="15"/>
      <c r="C18" s="14"/>
    </row>
    <row r="19" spans="1:3" ht="24" customHeight="1">
      <c r="A19" s="25"/>
      <c r="B19" s="15"/>
      <c r="C19" s="14"/>
    </row>
    <row r="20" spans="1:3" ht="24" customHeight="1">
      <c r="A20" s="25"/>
      <c r="B20" s="15"/>
      <c r="C20" s="14"/>
    </row>
    <row r="21" spans="1:3" ht="18.899999999999999" customHeight="1">
      <c r="A21" s="25"/>
      <c r="B21" s="15"/>
      <c r="C21" s="14"/>
    </row>
    <row r="22" spans="1:3" ht="26.25" customHeight="1">
      <c r="A22" s="25"/>
      <c r="B22" s="15"/>
      <c r="C22" s="14"/>
    </row>
    <row r="23" spans="1:3" ht="74.7" customHeight="1">
      <c r="A23" s="25"/>
      <c r="B23" s="15"/>
      <c r="C23" s="14"/>
    </row>
    <row r="24" spans="1:3" ht="64.2" customHeight="1">
      <c r="A24" s="25"/>
      <c r="B24" s="15"/>
      <c r="C24" s="14"/>
    </row>
    <row r="25" spans="1:3" ht="94.8" customHeight="1" thickBot="1">
      <c r="A25" s="55"/>
      <c r="B25" s="21"/>
      <c r="C25" s="22"/>
    </row>
  </sheetData>
  <mergeCells count="7">
    <mergeCell ref="A1:C1"/>
    <mergeCell ref="A2:C2"/>
    <mergeCell ref="A3:C3"/>
    <mergeCell ref="A4:C4"/>
    <mergeCell ref="A5:A7"/>
    <mergeCell ref="B5:B7"/>
    <mergeCell ref="C5:C7"/>
  </mergeCells>
  <phoneticPr fontId="4" type="noConversion"/>
  <printOptions horizontalCentered="1"/>
  <pageMargins left="0.39370078740157483" right="0.47244094488188981" top="0.59055118110236227" bottom="0.78740157480314965" header="0.51181102362204722" footer="0.51181102362204722"/>
  <pageSetup paperSize="9" orientation="portrait" r:id="rId1"/>
  <headerFooter alignWithMargins="0">
    <oddFooter>&amp;C18</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7">
    <tabColor rgb="FFFFC000"/>
  </sheetPr>
  <dimension ref="A1:F27"/>
  <sheetViews>
    <sheetView view="pageBreakPreview" zoomScaleNormal="80" zoomScaleSheetLayoutView="100" workbookViewId="0">
      <selection activeCell="D30" sqref="D30"/>
    </sheetView>
  </sheetViews>
  <sheetFormatPr defaultColWidth="9" defaultRowHeight="15.6"/>
  <cols>
    <col min="1" max="2" width="21.77734375" style="17" customWidth="1"/>
    <col min="3" max="3" width="26.88671875" style="17" customWidth="1"/>
    <col min="4" max="4" width="21.77734375" style="17" customWidth="1"/>
    <col min="5" max="16384" width="9" style="17"/>
  </cols>
  <sheetData>
    <row r="1" spans="1:6" s="51" customFormat="1" ht="22.2">
      <c r="A1" s="1172" t="s">
        <v>43</v>
      </c>
      <c r="B1" s="1172"/>
      <c r="C1" s="1172"/>
      <c r="D1" s="1172"/>
      <c r="E1" s="50"/>
      <c r="F1" s="50"/>
    </row>
    <row r="2" spans="1:6" s="51" customFormat="1" ht="22.2">
      <c r="A2" s="1173" t="s">
        <v>62</v>
      </c>
      <c r="B2" s="1259"/>
      <c r="C2" s="1259"/>
      <c r="D2" s="1259"/>
      <c r="E2" s="50"/>
      <c r="F2" s="50"/>
    </row>
    <row r="3" spans="1:6" s="51" customFormat="1" ht="24.9" customHeight="1">
      <c r="A3" s="1146" t="s">
        <v>216</v>
      </c>
      <c r="B3" s="1164"/>
      <c r="C3" s="1164"/>
      <c r="D3" s="1164"/>
      <c r="E3" s="52"/>
      <c r="F3" s="52"/>
    </row>
    <row r="4" spans="1:6" s="51" customFormat="1" ht="24.9" customHeight="1" thickBot="1">
      <c r="A4" s="1174" t="s">
        <v>729</v>
      </c>
      <c r="B4" s="1175"/>
      <c r="C4" s="1175"/>
      <c r="D4" s="1175"/>
      <c r="E4" s="28"/>
      <c r="F4" s="28"/>
    </row>
    <row r="5" spans="1:6" s="54" customFormat="1" ht="30" customHeight="1">
      <c r="A5" s="312" t="s">
        <v>171</v>
      </c>
      <c r="B5" s="12" t="s">
        <v>173</v>
      </c>
      <c r="C5" s="12" t="s">
        <v>183</v>
      </c>
      <c r="D5" s="46" t="s">
        <v>168</v>
      </c>
      <c r="E5" s="53"/>
      <c r="F5" s="49"/>
    </row>
    <row r="6" spans="1:6" s="51" customFormat="1" ht="30" customHeight="1">
      <c r="A6" s="696">
        <f>A15+A7</f>
        <v>102937577</v>
      </c>
      <c r="B6" s="713">
        <f>B15+B7</f>
        <v>628857</v>
      </c>
      <c r="C6" s="612" t="s">
        <v>99</v>
      </c>
      <c r="D6" s="144">
        <f>D15+D7</f>
        <v>701344</v>
      </c>
    </row>
    <row r="7" spans="1:6" s="51" customFormat="1" ht="30" customHeight="1">
      <c r="A7" s="697">
        <f>A8+A11+A13</f>
        <v>63888362</v>
      </c>
      <c r="B7" s="83">
        <f>B8+B13</f>
        <v>628857</v>
      </c>
      <c r="C7" s="613" t="s">
        <v>321</v>
      </c>
      <c r="D7" s="614">
        <f>D8+D13</f>
        <v>701344</v>
      </c>
    </row>
    <row r="8" spans="1:6" s="51" customFormat="1" ht="30" customHeight="1">
      <c r="A8" s="698">
        <f>SUM(A9:A10)</f>
        <v>581454</v>
      </c>
      <c r="B8" s="47">
        <v>628857</v>
      </c>
      <c r="C8" s="139" t="s">
        <v>382</v>
      </c>
      <c r="D8" s="145">
        <f>SUM(D9:D10)</f>
        <v>701344</v>
      </c>
    </row>
    <row r="9" spans="1:6" s="51" customFormat="1" ht="30" customHeight="1">
      <c r="A9" s="698">
        <v>579115</v>
      </c>
      <c r="B9" s="744">
        <v>625443</v>
      </c>
      <c r="C9" s="710" t="s">
        <v>383</v>
      </c>
      <c r="D9" s="138">
        <v>697047</v>
      </c>
    </row>
    <row r="10" spans="1:6" s="51" customFormat="1" ht="30" customHeight="1">
      <c r="A10" s="698">
        <v>2339</v>
      </c>
      <c r="B10" s="744">
        <v>3414</v>
      </c>
      <c r="C10" s="710" t="s">
        <v>384</v>
      </c>
      <c r="D10" s="138">
        <v>4297</v>
      </c>
    </row>
    <row r="11" spans="1:6" s="51" customFormat="1" ht="30" customHeight="1">
      <c r="A11" s="698">
        <f>SUM(A12)</f>
        <v>32671</v>
      </c>
      <c r="B11" s="47" t="s">
        <v>175</v>
      </c>
      <c r="C11" s="139" t="s">
        <v>549</v>
      </c>
      <c r="D11" s="138">
        <f>+D12</f>
        <v>0</v>
      </c>
    </row>
    <row r="12" spans="1:6" s="51" customFormat="1" ht="30" customHeight="1">
      <c r="A12" s="698">
        <v>32671</v>
      </c>
      <c r="B12" s="47" t="s">
        <v>175</v>
      </c>
      <c r="C12" s="139" t="s">
        <v>550</v>
      </c>
      <c r="D12" s="138">
        <v>0</v>
      </c>
    </row>
    <row r="13" spans="1:6" s="51" customFormat="1" ht="30" customHeight="1">
      <c r="A13" s="698">
        <f>A14</f>
        <v>63274237</v>
      </c>
      <c r="B13" s="45">
        <f>B14</f>
        <v>0</v>
      </c>
      <c r="C13" s="950" t="s">
        <v>385</v>
      </c>
      <c r="D13" s="138">
        <f>+D14</f>
        <v>0</v>
      </c>
    </row>
    <row r="14" spans="1:6" s="51" customFormat="1" ht="30" customHeight="1">
      <c r="A14" s="698">
        <v>63274237</v>
      </c>
      <c r="B14" s="45">
        <v>0</v>
      </c>
      <c r="C14" s="139" t="s">
        <v>50</v>
      </c>
      <c r="D14" s="138">
        <v>0</v>
      </c>
    </row>
    <row r="15" spans="1:6" s="51" customFormat="1" ht="30" customHeight="1">
      <c r="A15" s="699">
        <f>A16</f>
        <v>39049215</v>
      </c>
      <c r="B15" s="44">
        <f>B16</f>
        <v>0</v>
      </c>
      <c r="C15" s="613" t="s">
        <v>48</v>
      </c>
      <c r="D15" s="614">
        <v>0</v>
      </c>
    </row>
    <row r="16" spans="1:6" s="51" customFormat="1" ht="30" customHeight="1">
      <c r="A16" s="700">
        <f>A17</f>
        <v>39049215</v>
      </c>
      <c r="B16" s="45">
        <f>B17</f>
        <v>0</v>
      </c>
      <c r="C16" s="950" t="s">
        <v>49</v>
      </c>
      <c r="D16" s="145">
        <v>0</v>
      </c>
    </row>
    <row r="17" spans="1:4" s="51" customFormat="1" ht="30" customHeight="1">
      <c r="A17" s="700">
        <v>39049215</v>
      </c>
      <c r="B17" s="45">
        <v>0</v>
      </c>
      <c r="C17" s="139" t="s">
        <v>50</v>
      </c>
      <c r="D17" s="145">
        <v>0</v>
      </c>
    </row>
    <row r="18" spans="1:4" s="51" customFormat="1" ht="24.9" customHeight="1">
      <c r="A18" s="700"/>
      <c r="B18" s="45"/>
      <c r="C18" s="139"/>
      <c r="D18" s="146"/>
    </row>
    <row r="19" spans="1:4" s="51" customFormat="1" ht="36.9" customHeight="1">
      <c r="A19" s="700"/>
      <c r="B19" s="45"/>
      <c r="C19" s="139"/>
      <c r="D19" s="145"/>
    </row>
    <row r="20" spans="1:4" s="51" customFormat="1" ht="24.9" customHeight="1">
      <c r="A20" s="700"/>
      <c r="B20" s="45"/>
      <c r="C20" s="139"/>
      <c r="D20" s="145"/>
    </row>
    <row r="21" spans="1:4" s="51" customFormat="1" ht="24" customHeight="1">
      <c r="A21" s="18"/>
      <c r="B21" s="16"/>
      <c r="C21" s="15"/>
      <c r="D21" s="14"/>
    </row>
    <row r="22" spans="1:4" s="51" customFormat="1" ht="24" customHeight="1">
      <c r="A22" s="18"/>
      <c r="B22" s="16"/>
      <c r="C22" s="15"/>
      <c r="D22" s="14"/>
    </row>
    <row r="23" spans="1:4">
      <c r="A23" s="18"/>
      <c r="B23" s="16"/>
      <c r="C23" s="15"/>
      <c r="D23" s="14"/>
    </row>
    <row r="24" spans="1:4">
      <c r="A24" s="18"/>
      <c r="B24" s="16"/>
      <c r="C24" s="15"/>
      <c r="D24" s="14"/>
    </row>
    <row r="25" spans="1:4" ht="20.25" customHeight="1">
      <c r="A25" s="18"/>
      <c r="B25" s="16"/>
      <c r="C25" s="15"/>
      <c r="D25" s="14"/>
    </row>
    <row r="26" spans="1:4" ht="101.4" customHeight="1" thickBot="1">
      <c r="A26" s="19"/>
      <c r="B26" s="20"/>
      <c r="C26" s="21"/>
      <c r="D26" s="22"/>
    </row>
    <row r="27" spans="1:4" ht="43.5" customHeight="1"/>
  </sheetData>
  <mergeCells count="4">
    <mergeCell ref="A4:D4"/>
    <mergeCell ref="A3:D3"/>
    <mergeCell ref="A2:D2"/>
    <mergeCell ref="A1:D1"/>
  </mergeCells>
  <phoneticPr fontId="4" type="noConversion"/>
  <printOptions horizontalCentered="1"/>
  <pageMargins left="0.47244094488188981" right="0.39370078740157483" top="0.59055118110236227" bottom="0.78740157480314965" header="0.51181102362204722" footer="0.51181102362204722"/>
  <pageSetup paperSize="9" firstPageNumber="18" orientation="portrait" useFirstPageNumber="1" r:id="rId1"/>
  <headerFooter alignWithMargins="0">
    <oddFooter>&amp;C19</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8">
    <tabColor rgb="FFFFC000"/>
  </sheetPr>
  <dimension ref="A1:H26"/>
  <sheetViews>
    <sheetView view="pageBreakPreview" zoomScaleNormal="100" zoomScaleSheetLayoutView="100" workbookViewId="0">
      <selection activeCell="D30" sqref="D30"/>
    </sheetView>
  </sheetViews>
  <sheetFormatPr defaultColWidth="9" defaultRowHeight="15.6"/>
  <cols>
    <col min="1" max="1" width="2.109375" style="17" customWidth="1"/>
    <col min="2" max="2" width="23.6640625" style="17" customWidth="1"/>
    <col min="3" max="3" width="65.6640625" style="17" customWidth="1"/>
    <col min="4" max="16384" width="9" style="17"/>
  </cols>
  <sheetData>
    <row r="1" spans="1:8" ht="21" customHeight="1">
      <c r="A1" s="1163" t="s">
        <v>254</v>
      </c>
      <c r="B1" s="1163"/>
      <c r="C1" s="1163"/>
      <c r="D1" s="56"/>
      <c r="E1" s="56"/>
      <c r="F1" s="56"/>
      <c r="G1" s="56"/>
      <c r="H1" s="56"/>
    </row>
    <row r="2" spans="1:8" ht="21" customHeight="1">
      <c r="A2" s="1259" t="s">
        <v>255</v>
      </c>
      <c r="B2" s="1259"/>
      <c r="C2" s="1259"/>
      <c r="D2" s="56"/>
      <c r="E2" s="56"/>
      <c r="F2" s="56"/>
      <c r="G2" s="56"/>
      <c r="H2" s="56"/>
    </row>
    <row r="3" spans="1:8" ht="24.9" customHeight="1">
      <c r="A3" s="1164" t="s">
        <v>256</v>
      </c>
      <c r="B3" s="1164"/>
      <c r="C3" s="1164"/>
      <c r="D3" s="52"/>
      <c r="E3" s="52"/>
      <c r="F3" s="52"/>
      <c r="G3" s="52"/>
      <c r="H3" s="52"/>
    </row>
    <row r="4" spans="1:8" ht="24.9" customHeight="1" thickBot="1">
      <c r="A4" s="1265" t="s">
        <v>730</v>
      </c>
      <c r="B4" s="1266"/>
      <c r="C4" s="1266"/>
      <c r="D4" s="28"/>
      <c r="E4" s="28"/>
      <c r="F4" s="28"/>
      <c r="G4" s="28"/>
      <c r="H4" s="28"/>
    </row>
    <row r="5" spans="1:8" s="71" customFormat="1" ht="32.25" customHeight="1">
      <c r="A5" s="1263" t="s">
        <v>279</v>
      </c>
      <c r="B5" s="1264"/>
      <c r="C5" s="951" t="s">
        <v>231</v>
      </c>
      <c r="D5" s="64"/>
      <c r="E5" s="64"/>
      <c r="F5" s="64"/>
      <c r="G5" s="64"/>
      <c r="H5" s="64"/>
    </row>
    <row r="6" spans="1:8" s="72" customFormat="1" ht="30" customHeight="1">
      <c r="A6" s="616" t="s">
        <v>437</v>
      </c>
      <c r="B6" s="617"/>
      <c r="C6" s="952" t="s">
        <v>554</v>
      </c>
    </row>
    <row r="7" spans="1:8" s="71" customFormat="1" ht="24" customHeight="1">
      <c r="A7" s="618"/>
      <c r="B7" s="619" t="s">
        <v>339</v>
      </c>
      <c r="C7" s="1262" t="s">
        <v>940</v>
      </c>
    </row>
    <row r="8" spans="1:8" s="71" customFormat="1" ht="24" customHeight="1">
      <c r="A8" s="372"/>
      <c r="B8" s="375"/>
      <c r="C8" s="1258"/>
    </row>
    <row r="9" spans="1:8" s="71" customFormat="1" ht="24" customHeight="1">
      <c r="A9" s="65"/>
      <c r="B9" s="92"/>
      <c r="C9" s="1258"/>
    </row>
    <row r="10" spans="1:8" s="71" customFormat="1" ht="24" customHeight="1">
      <c r="A10" s="65"/>
      <c r="B10" s="92"/>
      <c r="C10" s="1258"/>
    </row>
    <row r="11" spans="1:8" s="71" customFormat="1" ht="28.5" customHeight="1">
      <c r="A11" s="65"/>
      <c r="B11" s="92"/>
      <c r="C11" s="1258"/>
    </row>
    <row r="12" spans="1:8" s="73" customFormat="1" ht="42" customHeight="1">
      <c r="A12" s="66"/>
      <c r="B12" s="93"/>
      <c r="C12" s="1258"/>
    </row>
    <row r="13" spans="1:8" s="71" customFormat="1" ht="25.5" customHeight="1">
      <c r="A13" s="65"/>
      <c r="B13" s="92"/>
      <c r="C13" s="1258"/>
    </row>
    <row r="14" spans="1:8">
      <c r="A14" s="57"/>
      <c r="B14" s="94"/>
      <c r="C14" s="953"/>
    </row>
    <row r="15" spans="1:8">
      <c r="A15" s="57"/>
      <c r="B15" s="94"/>
      <c r="C15" s="953"/>
    </row>
    <row r="16" spans="1:8">
      <c r="A16" s="57"/>
      <c r="B16" s="94"/>
      <c r="C16" s="953"/>
    </row>
    <row r="17" spans="1:3" ht="51.75" customHeight="1">
      <c r="A17" s="57"/>
      <c r="B17" s="94"/>
      <c r="C17" s="953"/>
    </row>
    <row r="18" spans="1:3">
      <c r="A18" s="57"/>
      <c r="B18" s="94"/>
      <c r="C18" s="953"/>
    </row>
    <row r="19" spans="1:3" ht="31.65" customHeight="1">
      <c r="A19" s="57"/>
      <c r="B19" s="94"/>
      <c r="C19" s="953"/>
    </row>
    <row r="20" spans="1:3" ht="31.65" customHeight="1">
      <c r="A20" s="57"/>
      <c r="B20" s="94"/>
      <c r="C20" s="953"/>
    </row>
    <row r="21" spans="1:3" ht="31.65" customHeight="1">
      <c r="A21" s="57"/>
      <c r="B21" s="94"/>
      <c r="C21" s="953"/>
    </row>
    <row r="22" spans="1:3" ht="31.65" customHeight="1">
      <c r="A22" s="57"/>
      <c r="B22" s="94"/>
      <c r="C22" s="953"/>
    </row>
    <row r="23" spans="1:3" ht="31.65" customHeight="1">
      <c r="A23" s="57"/>
      <c r="B23" s="94"/>
      <c r="C23" s="953"/>
    </row>
    <row r="24" spans="1:3" ht="31.65" customHeight="1">
      <c r="A24" s="57"/>
      <c r="B24" s="94"/>
      <c r="C24" s="953"/>
    </row>
    <row r="25" spans="1:3" ht="48.6" customHeight="1">
      <c r="A25" s="57"/>
      <c r="B25" s="94"/>
      <c r="C25" s="953"/>
    </row>
    <row r="26" spans="1:3" ht="72" customHeight="1" thickBot="1">
      <c r="A26" s="76"/>
      <c r="B26" s="95"/>
      <c r="C26" s="954"/>
    </row>
  </sheetData>
  <mergeCells count="6">
    <mergeCell ref="C7:C13"/>
    <mergeCell ref="A5:B5"/>
    <mergeCell ref="A1:C1"/>
    <mergeCell ref="A2:C2"/>
    <mergeCell ref="A3:C3"/>
    <mergeCell ref="A4:C4"/>
  </mergeCells>
  <phoneticPr fontId="4" type="noConversion"/>
  <printOptions horizontalCentered="1"/>
  <pageMargins left="0.39370078740157483" right="0.47244094488188981" top="0.59055118110236227" bottom="0.78740157480314965" header="0.51181102362204722" footer="0.55118110236220474"/>
  <pageSetup paperSize="9" orientation="portrait" r:id="rId1"/>
  <headerFooter alignWithMargins="0">
    <oddFooter>&amp;C20</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9">
    <tabColor rgb="FFFFC000"/>
  </sheetPr>
  <dimension ref="A1:F26"/>
  <sheetViews>
    <sheetView view="pageBreakPreview" zoomScale="86" zoomScaleNormal="86" zoomScaleSheetLayoutView="86" workbookViewId="0">
      <selection activeCell="D30" sqref="D30"/>
    </sheetView>
  </sheetViews>
  <sheetFormatPr defaultColWidth="9" defaultRowHeight="15.6"/>
  <cols>
    <col min="1" max="1" width="20.109375" style="84" customWidth="1"/>
    <col min="2" max="2" width="20" style="84" customWidth="1"/>
    <col min="3" max="3" width="29.109375" style="84" customWidth="1"/>
    <col min="4" max="4" width="22.88671875" style="84" customWidth="1"/>
    <col min="5" max="16384" width="9" style="84"/>
  </cols>
  <sheetData>
    <row r="1" spans="1:6" s="106" customFormat="1" ht="22.2">
      <c r="A1" s="1172" t="s">
        <v>43</v>
      </c>
      <c r="B1" s="1172"/>
      <c r="C1" s="1172"/>
      <c r="D1" s="1172"/>
      <c r="E1" s="116"/>
      <c r="F1" s="116"/>
    </row>
    <row r="2" spans="1:6" s="106" customFormat="1" ht="21" customHeight="1">
      <c r="A2" s="1172" t="s">
        <v>62</v>
      </c>
      <c r="B2" s="1163"/>
      <c r="C2" s="1163"/>
      <c r="D2" s="1163"/>
      <c r="E2" s="116"/>
      <c r="F2" s="116"/>
    </row>
    <row r="3" spans="1:6" s="106" customFormat="1" ht="24.9" customHeight="1">
      <c r="A3" s="1237" t="s">
        <v>201</v>
      </c>
      <c r="B3" s="1237"/>
      <c r="C3" s="1237"/>
      <c r="D3" s="1237"/>
      <c r="E3" s="102"/>
      <c r="F3" s="102"/>
    </row>
    <row r="4" spans="1:6" s="106" customFormat="1" ht="24.9" customHeight="1" thickBot="1">
      <c r="A4" s="1250" t="s">
        <v>731</v>
      </c>
      <c r="B4" s="1185"/>
      <c r="C4" s="1185"/>
      <c r="D4" s="1185"/>
      <c r="E4" s="103"/>
      <c r="F4" s="103"/>
    </row>
    <row r="5" spans="1:6" s="118" customFormat="1" ht="30" customHeight="1">
      <c r="A5" s="398" t="s">
        <v>171</v>
      </c>
      <c r="B5" s="394" t="s">
        <v>173</v>
      </c>
      <c r="C5" s="691" t="s">
        <v>183</v>
      </c>
      <c r="D5" s="395" t="s">
        <v>168</v>
      </c>
      <c r="E5" s="117"/>
      <c r="F5" s="99"/>
    </row>
    <row r="6" spans="1:6" ht="30" customHeight="1">
      <c r="A6" s="701">
        <f>+A7+A11+A15</f>
        <v>193372089</v>
      </c>
      <c r="B6" s="100">
        <f>+B7+B11+B15</f>
        <v>136082237</v>
      </c>
      <c r="C6" s="692" t="s">
        <v>195</v>
      </c>
      <c r="D6" s="119">
        <f>+D7+D11+D15</f>
        <v>156647846</v>
      </c>
    </row>
    <row r="7" spans="1:6" s="118" customFormat="1" ht="30" customHeight="1">
      <c r="A7" s="701">
        <f>A8</f>
        <v>81971079</v>
      </c>
      <c r="B7" s="100">
        <f>B8</f>
        <v>87848639</v>
      </c>
      <c r="C7" s="693" t="s">
        <v>218</v>
      </c>
      <c r="D7" s="89">
        <f>D8</f>
        <v>103844190</v>
      </c>
      <c r="E7" s="99"/>
      <c r="F7" s="99"/>
    </row>
    <row r="8" spans="1:6" s="106" customFormat="1" ht="30" customHeight="1">
      <c r="A8" s="702">
        <f>A9</f>
        <v>81971079</v>
      </c>
      <c r="B8" s="69">
        <f>B9</f>
        <v>87848639</v>
      </c>
      <c r="C8" s="694" t="s">
        <v>314</v>
      </c>
      <c r="D8" s="86">
        <f>D9</f>
        <v>103844190</v>
      </c>
    </row>
    <row r="9" spans="1:6" s="106" customFormat="1" ht="30" customHeight="1">
      <c r="A9" s="702">
        <v>81971079</v>
      </c>
      <c r="B9" s="48">
        <v>87848639</v>
      </c>
      <c r="C9" s="694" t="s">
        <v>315</v>
      </c>
      <c r="D9" s="86">
        <v>103844190</v>
      </c>
    </row>
    <row r="10" spans="1:6" s="106" customFormat="1" ht="8.25" customHeight="1">
      <c r="A10" s="702"/>
      <c r="B10" s="69"/>
      <c r="C10" s="694"/>
      <c r="D10" s="86"/>
    </row>
    <row r="11" spans="1:6" s="106" customFormat="1" ht="30" customHeight="1">
      <c r="A11" s="697">
        <f>A12</f>
        <v>98385660</v>
      </c>
      <c r="B11" s="83">
        <f>B12</f>
        <v>36170425</v>
      </c>
      <c r="C11" s="693" t="s">
        <v>316</v>
      </c>
      <c r="D11" s="89">
        <f>D12</f>
        <v>40065820</v>
      </c>
    </row>
    <row r="12" spans="1:6" s="106" customFormat="1" ht="30" customHeight="1">
      <c r="A12" s="698">
        <f>A13</f>
        <v>98385660</v>
      </c>
      <c r="B12" s="47">
        <f>B13</f>
        <v>36170425</v>
      </c>
      <c r="C12" s="694" t="s">
        <v>49</v>
      </c>
      <c r="D12" s="86">
        <f>D13</f>
        <v>40065820</v>
      </c>
    </row>
    <row r="13" spans="1:6" s="106" customFormat="1" ht="30" customHeight="1">
      <c r="A13" s="698">
        <v>98385660</v>
      </c>
      <c r="B13" s="48">
        <v>36170425</v>
      </c>
      <c r="C13" s="694" t="s">
        <v>317</v>
      </c>
      <c r="D13" s="86">
        <v>40065820</v>
      </c>
    </row>
    <row r="14" spans="1:6" s="106" customFormat="1" ht="8.25" customHeight="1">
      <c r="A14" s="702"/>
      <c r="B14" s="69"/>
      <c r="C14" s="694"/>
      <c r="D14" s="86"/>
    </row>
    <row r="15" spans="1:6" s="106" customFormat="1" ht="30" customHeight="1">
      <c r="A15" s="697">
        <f>A16</f>
        <v>13015350</v>
      </c>
      <c r="B15" s="83">
        <f>B16</f>
        <v>12063173</v>
      </c>
      <c r="C15" s="693" t="s">
        <v>318</v>
      </c>
      <c r="D15" s="89">
        <f>D16</f>
        <v>12737836</v>
      </c>
    </row>
    <row r="16" spans="1:6" s="106" customFormat="1" ht="30" customHeight="1">
      <c r="A16" s="698">
        <f>A17</f>
        <v>13015350</v>
      </c>
      <c r="B16" s="47">
        <f>B17</f>
        <v>12063173</v>
      </c>
      <c r="C16" s="694" t="s">
        <v>49</v>
      </c>
      <c r="D16" s="86">
        <f>D17</f>
        <v>12737836</v>
      </c>
    </row>
    <row r="17" spans="1:4" s="106" customFormat="1" ht="30" customHeight="1">
      <c r="A17" s="698">
        <v>13015350</v>
      </c>
      <c r="B17" s="48">
        <v>12063173</v>
      </c>
      <c r="C17" s="694" t="s">
        <v>386</v>
      </c>
      <c r="D17" s="86">
        <v>12737836</v>
      </c>
    </row>
    <row r="18" spans="1:4" s="106" customFormat="1" ht="24" hidden="1" customHeight="1">
      <c r="A18" s="121">
        <v>0</v>
      </c>
      <c r="B18" s="68">
        <v>0</v>
      </c>
      <c r="C18" s="694" t="s">
        <v>202</v>
      </c>
      <c r="D18" s="86">
        <v>22859941</v>
      </c>
    </row>
    <row r="19" spans="1:4" s="106" customFormat="1" ht="24" customHeight="1">
      <c r="A19" s="122"/>
      <c r="B19" s="85"/>
      <c r="C19" s="694"/>
      <c r="D19" s="86"/>
    </row>
    <row r="20" spans="1:4" s="106" customFormat="1" ht="24" customHeight="1">
      <c r="A20" s="122"/>
      <c r="B20" s="85"/>
      <c r="C20" s="87"/>
      <c r="D20" s="86"/>
    </row>
    <row r="21" spans="1:4" s="106" customFormat="1" ht="24" customHeight="1">
      <c r="A21" s="122"/>
      <c r="B21" s="85"/>
      <c r="C21" s="87"/>
      <c r="D21" s="86"/>
    </row>
    <row r="22" spans="1:4" s="106" customFormat="1" ht="24" customHeight="1">
      <c r="A22" s="122"/>
      <c r="B22" s="85"/>
      <c r="C22" s="87"/>
      <c r="D22" s="86"/>
    </row>
    <row r="23" spans="1:4" s="106" customFormat="1" ht="24" customHeight="1">
      <c r="A23" s="122"/>
      <c r="B23" s="85"/>
      <c r="C23" s="111"/>
      <c r="D23" s="105"/>
    </row>
    <row r="24" spans="1:4" s="106" customFormat="1" ht="24" customHeight="1">
      <c r="A24" s="122"/>
      <c r="B24" s="85"/>
      <c r="C24" s="111"/>
      <c r="D24" s="105"/>
    </row>
    <row r="25" spans="1:4" s="106" customFormat="1" ht="35.25" customHeight="1">
      <c r="A25" s="122"/>
      <c r="B25" s="85"/>
      <c r="C25" s="111"/>
      <c r="D25" s="105"/>
    </row>
    <row r="26" spans="1:4" ht="151.80000000000001" customHeight="1" thickBot="1">
      <c r="A26" s="123"/>
      <c r="B26" s="124"/>
      <c r="C26" s="125"/>
      <c r="D26" s="126"/>
    </row>
  </sheetData>
  <mergeCells count="4">
    <mergeCell ref="A1:D1"/>
    <mergeCell ref="A4:D4"/>
    <mergeCell ref="A3:D3"/>
    <mergeCell ref="A2:D2"/>
  </mergeCells>
  <phoneticPr fontId="4" type="noConversion"/>
  <printOptions horizontalCentered="1"/>
  <pageMargins left="0.47244094488188981" right="0.39370078740157483" top="0.59055118110236227" bottom="0.78740157480314965" header="0.51181102362204722" footer="0.51181102362204722"/>
  <pageSetup paperSize="9" orientation="portrait" r:id="rId1"/>
  <headerFooter alignWithMargins="0">
    <oddFooter>&amp;C21</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20">
    <tabColor rgb="FFFFC000"/>
  </sheetPr>
  <dimension ref="A1:D22"/>
  <sheetViews>
    <sheetView view="pageBreakPreview" topLeftCell="A7" zoomScaleNormal="100" zoomScaleSheetLayoutView="100" workbookViewId="0">
      <selection activeCell="D30" sqref="D30"/>
    </sheetView>
  </sheetViews>
  <sheetFormatPr defaultColWidth="9" defaultRowHeight="15.6"/>
  <cols>
    <col min="1" max="1" width="16.33203125" style="17" customWidth="1"/>
    <col min="2" max="2" width="13" style="17" customWidth="1"/>
    <col min="3" max="3" width="61.5546875" style="17" customWidth="1"/>
    <col min="4" max="4" width="1" style="17" customWidth="1"/>
    <col min="5" max="16384" width="9" style="17"/>
  </cols>
  <sheetData>
    <row r="1" spans="1:4" ht="21" customHeight="1">
      <c r="A1" s="1163" t="s">
        <v>58</v>
      </c>
      <c r="B1" s="1163"/>
      <c r="C1" s="1163"/>
      <c r="D1" s="1163"/>
    </row>
    <row r="2" spans="1:4" ht="21" customHeight="1">
      <c r="A2" s="1259" t="s">
        <v>59</v>
      </c>
      <c r="B2" s="1259"/>
      <c r="C2" s="1259"/>
      <c r="D2" s="1259"/>
    </row>
    <row r="3" spans="1:4" ht="24.75" customHeight="1">
      <c r="A3" s="1146" t="s">
        <v>450</v>
      </c>
      <c r="B3" s="1164"/>
      <c r="C3" s="1164"/>
      <c r="D3" s="1164"/>
    </row>
    <row r="4" spans="1:4" ht="24.9" customHeight="1" thickBot="1">
      <c r="A4" s="1265" t="s">
        <v>730</v>
      </c>
      <c r="B4" s="1266"/>
      <c r="C4" s="1266"/>
      <c r="D4" s="1266"/>
    </row>
    <row r="5" spans="1:4" s="71" customFormat="1" ht="30" customHeight="1">
      <c r="A5" s="399" t="s">
        <v>278</v>
      </c>
      <c r="B5" s="1271" t="s">
        <v>268</v>
      </c>
      <c r="C5" s="1271"/>
      <c r="D5" s="115"/>
    </row>
    <row r="6" spans="1:4" s="71" customFormat="1" ht="30" customHeight="1">
      <c r="A6" s="622" t="s">
        <v>439</v>
      </c>
      <c r="B6" s="49"/>
      <c r="C6" s="49"/>
      <c r="D6" s="96"/>
    </row>
    <row r="7" spans="1:4" s="97" customFormat="1" ht="30" customHeight="1">
      <c r="A7" s="623" t="s">
        <v>440</v>
      </c>
      <c r="B7" s="1272" t="s">
        <v>787</v>
      </c>
      <c r="C7" s="1273"/>
      <c r="D7" s="113"/>
    </row>
    <row r="8" spans="1:4" s="79" customFormat="1" ht="38.25" customHeight="1">
      <c r="A8" s="376"/>
      <c r="B8" s="373" t="s">
        <v>555</v>
      </c>
      <c r="C8" s="1028" t="s">
        <v>788</v>
      </c>
      <c r="D8" s="67"/>
    </row>
    <row r="9" spans="1:4" s="72" customFormat="1" ht="38.25" customHeight="1">
      <c r="A9" s="377"/>
      <c r="B9" s="373" t="s">
        <v>556</v>
      </c>
      <c r="C9" s="1028" t="s">
        <v>789</v>
      </c>
      <c r="D9" s="114"/>
    </row>
    <row r="10" spans="1:4" s="72" customFormat="1" ht="38.1" customHeight="1">
      <c r="A10" s="377"/>
      <c r="B10" s="373" t="s">
        <v>557</v>
      </c>
      <c r="C10" s="1029" t="s">
        <v>790</v>
      </c>
      <c r="D10" s="114"/>
    </row>
    <row r="11" spans="1:4" s="72" customFormat="1" ht="15" customHeight="1">
      <c r="A11" s="377"/>
      <c r="B11" s="373"/>
      <c r="C11" s="374"/>
      <c r="D11" s="114"/>
    </row>
    <row r="12" spans="1:4" s="73" customFormat="1" ht="37.5" hidden="1" customHeight="1">
      <c r="A12" s="377" t="s">
        <v>265</v>
      </c>
      <c r="B12" s="1274" t="s">
        <v>319</v>
      </c>
      <c r="C12" s="1275"/>
      <c r="D12" s="98"/>
    </row>
    <row r="13" spans="1:4" s="73" customFormat="1" ht="22.65" hidden="1" customHeight="1">
      <c r="A13" s="379"/>
      <c r="B13" s="378"/>
      <c r="C13" s="380"/>
      <c r="D13" s="98"/>
    </row>
    <row r="14" spans="1:4" s="71" customFormat="1" ht="72.900000000000006" customHeight="1">
      <c r="A14" s="624" t="s">
        <v>441</v>
      </c>
      <c r="B14" s="1267" t="s">
        <v>902</v>
      </c>
      <c r="C14" s="1268"/>
      <c r="D14" s="96"/>
    </row>
    <row r="15" spans="1:4" ht="15" customHeight="1">
      <c r="A15" s="90"/>
      <c r="B15" s="58"/>
      <c r="C15" s="58"/>
      <c r="D15" s="63"/>
    </row>
    <row r="16" spans="1:4" ht="39" customHeight="1">
      <c r="A16" s="624" t="s">
        <v>442</v>
      </c>
      <c r="B16" s="1269" t="s">
        <v>791</v>
      </c>
      <c r="C16" s="1270"/>
      <c r="D16" s="63"/>
    </row>
    <row r="17" spans="1:4">
      <c r="A17" s="90"/>
      <c r="B17" s="58"/>
      <c r="C17" s="58"/>
      <c r="D17" s="63"/>
    </row>
    <row r="18" spans="1:4" ht="17.25" customHeight="1">
      <c r="A18" s="90"/>
      <c r="B18" s="58"/>
      <c r="C18" s="58"/>
      <c r="D18" s="63"/>
    </row>
    <row r="19" spans="1:4">
      <c r="A19" s="90"/>
      <c r="B19" s="58"/>
      <c r="C19" s="58"/>
      <c r="D19" s="63"/>
    </row>
    <row r="20" spans="1:4">
      <c r="A20" s="90"/>
      <c r="B20" s="58"/>
      <c r="C20" s="58"/>
      <c r="D20" s="63"/>
    </row>
    <row r="21" spans="1:4" ht="57" customHeight="1">
      <c r="A21" s="90"/>
      <c r="B21" s="58"/>
      <c r="C21" s="58"/>
      <c r="D21" s="63"/>
    </row>
    <row r="22" spans="1:4" ht="211.2" customHeight="1" thickBot="1">
      <c r="A22" s="91"/>
      <c r="B22" s="77"/>
      <c r="C22" s="77"/>
      <c r="D22" s="78"/>
    </row>
  </sheetData>
  <mergeCells count="9">
    <mergeCell ref="A3:D3"/>
    <mergeCell ref="A4:D4"/>
    <mergeCell ref="A1:D1"/>
    <mergeCell ref="B14:C14"/>
    <mergeCell ref="B16:C16"/>
    <mergeCell ref="B5:C5"/>
    <mergeCell ref="B7:C7"/>
    <mergeCell ref="B12:C12"/>
    <mergeCell ref="A2:D2"/>
  </mergeCells>
  <phoneticPr fontId="4" type="noConversion"/>
  <printOptions horizontalCentered="1"/>
  <pageMargins left="0.39370078740157483" right="0.47244094488188981" top="0.59055118110236227" bottom="0.78740157480314965" header="0.51181102362204722" footer="0.51181102362204722"/>
  <pageSetup paperSize="9" orientation="portrait" r:id="rId1"/>
  <headerFooter alignWithMargins="0">
    <oddFooter>&amp;C22</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22">
    <tabColor rgb="FF92D050"/>
  </sheetPr>
  <dimension ref="A1:G54"/>
  <sheetViews>
    <sheetView view="pageBreakPreview" topLeftCell="A3" zoomScale="84" zoomScaleNormal="84" zoomScaleSheetLayoutView="84" workbookViewId="0">
      <selection activeCell="I11" sqref="I11"/>
    </sheetView>
  </sheetViews>
  <sheetFormatPr defaultColWidth="9" defaultRowHeight="59.4" customHeight="1"/>
  <cols>
    <col min="1" max="2" width="19.6640625" style="17" customWidth="1"/>
    <col min="3" max="3" width="33" style="17" customWidth="1"/>
    <col min="4" max="4" width="19.6640625" style="84" customWidth="1"/>
    <col min="5" max="5" width="9.44140625" style="205" bestFit="1" customWidth="1"/>
    <col min="6" max="16384" width="9" style="17"/>
  </cols>
  <sheetData>
    <row r="1" spans="1:5" ht="21" customHeight="1">
      <c r="A1" s="1172" t="s">
        <v>43</v>
      </c>
      <c r="B1" s="1172"/>
      <c r="C1" s="1172"/>
      <c r="D1" s="1172"/>
    </row>
    <row r="2" spans="1:5" ht="21" customHeight="1">
      <c r="A2" s="1173" t="s">
        <v>62</v>
      </c>
      <c r="B2" s="1259"/>
      <c r="C2" s="1259"/>
      <c r="D2" s="1259"/>
    </row>
    <row r="3" spans="1:5" ht="24.9" customHeight="1">
      <c r="A3" s="1146" t="s">
        <v>629</v>
      </c>
      <c r="B3" s="1164"/>
      <c r="C3" s="1164"/>
      <c r="D3" s="1164"/>
    </row>
    <row r="4" spans="1:5" ht="24.9" customHeight="1" thickBot="1">
      <c r="A4" s="1174" t="s">
        <v>732</v>
      </c>
      <c r="B4" s="1175"/>
      <c r="C4" s="1175"/>
      <c r="D4" s="1175"/>
    </row>
    <row r="5" spans="1:5" s="54" customFormat="1" ht="24.9" customHeight="1">
      <c r="A5" s="398" t="s">
        <v>171</v>
      </c>
      <c r="B5" s="394" t="s">
        <v>173</v>
      </c>
      <c r="C5" s="394" t="s">
        <v>183</v>
      </c>
      <c r="D5" s="395" t="s">
        <v>168</v>
      </c>
      <c r="E5" s="206"/>
    </row>
    <row r="6" spans="1:5" s="54" customFormat="1" ht="29.7" customHeight="1">
      <c r="A6" s="560">
        <f>+A7</f>
        <v>1063694</v>
      </c>
      <c r="B6" s="690">
        <f>+B7</f>
        <v>1310535</v>
      </c>
      <c r="C6" s="422" t="s">
        <v>633</v>
      </c>
      <c r="D6" s="728">
        <f>+D7</f>
        <v>1358248</v>
      </c>
      <c r="E6" s="206"/>
    </row>
    <row r="7" spans="1:5" s="51" customFormat="1" ht="29.7" customHeight="1">
      <c r="A7" s="560">
        <f>+A8+A16+A28+A31+A37+A40+A43+A47</f>
        <v>1063694</v>
      </c>
      <c r="B7" s="325">
        <f>+B8+B16+B28+B31+B37+B40+B43+B47</f>
        <v>1310535</v>
      </c>
      <c r="C7" s="423" t="s">
        <v>0</v>
      </c>
      <c r="D7" s="728">
        <f>+D8+D16+D28+D31+D37+D40+D43+D47</f>
        <v>1358248</v>
      </c>
      <c r="E7" s="207"/>
    </row>
    <row r="8" spans="1:5" s="51" customFormat="1" ht="29.7" customHeight="1">
      <c r="A8" s="324">
        <f>SUM(A9:A15)-1</f>
        <v>204695</v>
      </c>
      <c r="B8" s="325">
        <f>SUM(B9:B15)</f>
        <v>232017</v>
      </c>
      <c r="C8" s="423" t="s">
        <v>1</v>
      </c>
      <c r="D8" s="728">
        <f>SUM(D9:D15)</f>
        <v>241418</v>
      </c>
      <c r="E8" s="207"/>
    </row>
    <row r="9" spans="1:5" s="51" customFormat="1" ht="29.7" customHeight="1">
      <c r="A9" s="326">
        <v>129139</v>
      </c>
      <c r="B9" s="745">
        <v>146522</v>
      </c>
      <c r="C9" s="328" t="s">
        <v>2</v>
      </c>
      <c r="D9" s="729">
        <v>159905</v>
      </c>
      <c r="E9" s="207"/>
    </row>
    <row r="10" spans="1:5" s="51" customFormat="1" ht="29.7" customHeight="1">
      <c r="A10" s="326">
        <v>4834</v>
      </c>
      <c r="B10" s="746">
        <v>0</v>
      </c>
      <c r="C10" s="332" t="s">
        <v>300</v>
      </c>
      <c r="D10" s="730">
        <v>0</v>
      </c>
      <c r="E10" s="207"/>
    </row>
    <row r="11" spans="1:5" s="51" customFormat="1" ht="29.7" customHeight="1">
      <c r="A11" s="326">
        <v>5899</v>
      </c>
      <c r="B11" s="747">
        <v>8122</v>
      </c>
      <c r="C11" s="328" t="s">
        <v>660</v>
      </c>
      <c r="D11" s="731">
        <v>7326</v>
      </c>
      <c r="E11" s="207"/>
    </row>
    <row r="12" spans="1:5" s="51" customFormat="1" ht="29.7" customHeight="1">
      <c r="A12" s="559">
        <v>33120</v>
      </c>
      <c r="B12" s="745">
        <v>36211</v>
      </c>
      <c r="C12" s="328" t="s">
        <v>3</v>
      </c>
      <c r="D12" s="729">
        <v>38436</v>
      </c>
      <c r="E12" s="207"/>
    </row>
    <row r="13" spans="1:5" s="51" customFormat="1" ht="29.7" customHeight="1">
      <c r="A13" s="326">
        <v>14437</v>
      </c>
      <c r="B13" s="747">
        <v>22314</v>
      </c>
      <c r="C13" s="328" t="s">
        <v>46</v>
      </c>
      <c r="D13" s="731">
        <v>16717</v>
      </c>
      <c r="E13" s="259"/>
    </row>
    <row r="14" spans="1:5" s="51" customFormat="1" ht="29.7" customHeight="1">
      <c r="A14" s="326">
        <v>17265</v>
      </c>
      <c r="B14" s="747">
        <v>18845</v>
      </c>
      <c r="C14" s="328" t="s">
        <v>4</v>
      </c>
      <c r="D14" s="731">
        <v>19031</v>
      </c>
      <c r="E14" s="207"/>
    </row>
    <row r="15" spans="1:5" s="51" customFormat="1" ht="29.7" customHeight="1">
      <c r="A15" s="326">
        <v>2</v>
      </c>
      <c r="B15" s="747">
        <v>3</v>
      </c>
      <c r="C15" s="328" t="s">
        <v>5</v>
      </c>
      <c r="D15" s="731">
        <v>3</v>
      </c>
      <c r="E15" s="207"/>
    </row>
    <row r="16" spans="1:5" s="51" customFormat="1" ht="29.7" customHeight="1">
      <c r="A16" s="324">
        <f>SUM(A17:A27)</f>
        <v>374630</v>
      </c>
      <c r="B16" s="325">
        <f>SUM(B17:B27)</f>
        <v>524865</v>
      </c>
      <c r="C16" s="423" t="s">
        <v>6</v>
      </c>
      <c r="D16" s="728">
        <f>SUM(D17:D27)</f>
        <v>623800</v>
      </c>
      <c r="E16" s="207"/>
    </row>
    <row r="17" spans="1:7" ht="29.7" customHeight="1">
      <c r="A17" s="326">
        <v>3146</v>
      </c>
      <c r="B17" s="747">
        <v>3005</v>
      </c>
      <c r="C17" s="328" t="s">
        <v>7</v>
      </c>
      <c r="D17" s="731">
        <v>3627</v>
      </c>
    </row>
    <row r="18" spans="1:7" ht="29.7" customHeight="1">
      <c r="A18" s="326">
        <v>130655</v>
      </c>
      <c r="B18" s="745">
        <v>141868</v>
      </c>
      <c r="C18" s="328" t="s">
        <v>8</v>
      </c>
      <c r="D18" s="729">
        <v>144156</v>
      </c>
    </row>
    <row r="19" spans="1:7" ht="29.7" customHeight="1">
      <c r="A19" s="326">
        <v>973</v>
      </c>
      <c r="B19" s="747">
        <v>329</v>
      </c>
      <c r="C19" s="328" t="s">
        <v>9</v>
      </c>
      <c r="D19" s="731">
        <v>336</v>
      </c>
    </row>
    <row r="20" spans="1:7" ht="29.7" customHeight="1">
      <c r="A20" s="326">
        <v>1837</v>
      </c>
      <c r="B20" s="745">
        <v>2212</v>
      </c>
      <c r="C20" s="757" t="s">
        <v>598</v>
      </c>
      <c r="D20" s="729">
        <v>2442</v>
      </c>
    </row>
    <row r="21" spans="1:7" ht="29.7" customHeight="1">
      <c r="A21" s="326">
        <v>1387</v>
      </c>
      <c r="B21" s="747">
        <v>2341</v>
      </c>
      <c r="C21" s="328" t="s">
        <v>10</v>
      </c>
      <c r="D21" s="731">
        <v>2089</v>
      </c>
    </row>
    <row r="22" spans="1:7" ht="29.7" customHeight="1">
      <c r="A22" s="326">
        <v>48</v>
      </c>
      <c r="B22" s="747">
        <v>67</v>
      </c>
      <c r="C22" s="328" t="s">
        <v>11</v>
      </c>
      <c r="D22" s="731">
        <v>67</v>
      </c>
    </row>
    <row r="23" spans="1:7" ht="29.7" customHeight="1">
      <c r="A23" s="326">
        <v>113433</v>
      </c>
      <c r="B23" s="745">
        <v>140158</v>
      </c>
      <c r="C23" s="328" t="s">
        <v>47</v>
      </c>
      <c r="D23" s="729">
        <v>262708</v>
      </c>
      <c r="E23" s="1277"/>
      <c r="F23" s="1278"/>
      <c r="G23" s="1278"/>
    </row>
    <row r="24" spans="1:7" ht="29.7" customHeight="1">
      <c r="A24" s="326">
        <v>97676</v>
      </c>
      <c r="B24" s="747">
        <v>208183</v>
      </c>
      <c r="C24" s="328" t="s">
        <v>12</v>
      </c>
      <c r="D24" s="731">
        <v>181373</v>
      </c>
      <c r="E24" s="1277"/>
      <c r="F24" s="1278"/>
      <c r="G24" s="1278"/>
    </row>
    <row r="25" spans="1:7" ht="29.7" customHeight="1">
      <c r="A25" s="326">
        <v>62</v>
      </c>
      <c r="B25" s="747">
        <v>460</v>
      </c>
      <c r="C25" s="328" t="s">
        <v>607</v>
      </c>
      <c r="D25" s="731">
        <v>460</v>
      </c>
    </row>
    <row r="26" spans="1:7" ht="29.7" customHeight="1">
      <c r="A26" s="326">
        <v>24721</v>
      </c>
      <c r="B26" s="747">
        <v>25542</v>
      </c>
      <c r="C26" s="328" t="s">
        <v>600</v>
      </c>
      <c r="D26" s="731">
        <v>25542</v>
      </c>
    </row>
    <row r="27" spans="1:7" ht="29.7" customHeight="1" thickBot="1">
      <c r="A27" s="329">
        <v>692</v>
      </c>
      <c r="B27" s="748">
        <v>700</v>
      </c>
      <c r="C27" s="775" t="s">
        <v>628</v>
      </c>
      <c r="D27" s="732">
        <v>1000</v>
      </c>
    </row>
    <row r="28" spans="1:7" ht="29.7" customHeight="1">
      <c r="A28" s="324">
        <f>SUM(A29:A30)</f>
        <v>1979</v>
      </c>
      <c r="B28" s="325">
        <f>SUM(B29:B30)</f>
        <v>2488</v>
      </c>
      <c r="C28" s="423" t="s">
        <v>13</v>
      </c>
      <c r="D28" s="728">
        <f>SUM(D29:D30)</f>
        <v>2482</v>
      </c>
    </row>
    <row r="29" spans="1:7" ht="29.7" customHeight="1">
      <c r="A29" s="326">
        <v>101</v>
      </c>
      <c r="B29" s="747">
        <v>73</v>
      </c>
      <c r="C29" s="328" t="s">
        <v>14</v>
      </c>
      <c r="D29" s="731">
        <v>73</v>
      </c>
    </row>
    <row r="30" spans="1:7" ht="29.7" customHeight="1">
      <c r="A30" s="326">
        <v>1878</v>
      </c>
      <c r="B30" s="747">
        <v>2415</v>
      </c>
      <c r="C30" s="328" t="s">
        <v>15</v>
      </c>
      <c r="D30" s="731">
        <v>2409</v>
      </c>
    </row>
    <row r="31" spans="1:7" ht="29.7" customHeight="1">
      <c r="A31" s="324">
        <f>SUM(A32:A36)-1</f>
        <v>48406</v>
      </c>
      <c r="B31" s="325">
        <f>SUM(B32:B36)</f>
        <v>65346</v>
      </c>
      <c r="C31" s="423" t="s">
        <v>16</v>
      </c>
      <c r="D31" s="728">
        <f>SUM(D32:D36)</f>
        <v>64918</v>
      </c>
    </row>
    <row r="32" spans="1:7" ht="29.7" customHeight="1">
      <c r="A32" s="326">
        <v>95</v>
      </c>
      <c r="B32" s="747">
        <v>97</v>
      </c>
      <c r="C32" s="328" t="s">
        <v>17</v>
      </c>
      <c r="D32" s="731">
        <v>97</v>
      </c>
    </row>
    <row r="33" spans="1:5" ht="29.7" customHeight="1">
      <c r="A33" s="326">
        <v>44198</v>
      </c>
      <c r="B33" s="747">
        <v>60252</v>
      </c>
      <c r="C33" s="328" t="s">
        <v>18</v>
      </c>
      <c r="D33" s="731">
        <v>59715</v>
      </c>
    </row>
    <row r="34" spans="1:5" s="58" customFormat="1" ht="29.7" customHeight="1">
      <c r="A34" s="326">
        <v>3226</v>
      </c>
      <c r="B34" s="745">
        <v>3887</v>
      </c>
      <c r="C34" s="328" t="s">
        <v>19</v>
      </c>
      <c r="D34" s="729">
        <v>3952</v>
      </c>
      <c r="E34" s="274"/>
    </row>
    <row r="35" spans="1:5" ht="29.7" customHeight="1">
      <c r="A35" s="326">
        <v>349</v>
      </c>
      <c r="B35" s="747">
        <v>384</v>
      </c>
      <c r="C35" s="328" t="s">
        <v>20</v>
      </c>
      <c r="D35" s="731">
        <v>384</v>
      </c>
    </row>
    <row r="36" spans="1:5" ht="29.7" customHeight="1">
      <c r="A36" s="326">
        <v>539</v>
      </c>
      <c r="B36" s="747">
        <v>726</v>
      </c>
      <c r="C36" s="328" t="s">
        <v>21</v>
      </c>
      <c r="D36" s="731">
        <v>770</v>
      </c>
    </row>
    <row r="37" spans="1:5" ht="29.7" customHeight="1">
      <c r="A37" s="324">
        <f>SUM(A38:A39)</f>
        <v>192617</v>
      </c>
      <c r="B37" s="325">
        <f>SUM(B38:B39)</f>
        <v>224633</v>
      </c>
      <c r="C37" s="423" t="s">
        <v>22</v>
      </c>
      <c r="D37" s="728">
        <f>SUM(D38:D39)</f>
        <v>152053</v>
      </c>
    </row>
    <row r="38" spans="1:5" ht="29.7" customHeight="1">
      <c r="A38" s="559">
        <v>115503</v>
      </c>
      <c r="B38" s="745">
        <v>151182</v>
      </c>
      <c r="C38" s="955" t="s">
        <v>307</v>
      </c>
      <c r="D38" s="729">
        <v>97760</v>
      </c>
    </row>
    <row r="39" spans="1:5" ht="29.7" customHeight="1">
      <c r="A39" s="326">
        <v>77114</v>
      </c>
      <c r="B39" s="747">
        <v>73451</v>
      </c>
      <c r="C39" s="328" t="s">
        <v>533</v>
      </c>
      <c r="D39" s="731">
        <v>54293</v>
      </c>
    </row>
    <row r="40" spans="1:5" ht="29.7" customHeight="1">
      <c r="A40" s="324">
        <f>SUM(A41:A42)</f>
        <v>109</v>
      </c>
      <c r="B40" s="325">
        <f>SUM(B41:B42)</f>
        <v>131</v>
      </c>
      <c r="C40" s="423" t="s">
        <v>281</v>
      </c>
      <c r="D40" s="728">
        <f>SUM(D41:D42)</f>
        <v>113</v>
      </c>
    </row>
    <row r="41" spans="1:5" ht="29.7" customHeight="1">
      <c r="A41" s="326">
        <v>59</v>
      </c>
      <c r="B41" s="747">
        <v>68</v>
      </c>
      <c r="C41" s="328" t="s">
        <v>26</v>
      </c>
      <c r="D41" s="731">
        <v>57</v>
      </c>
    </row>
    <row r="42" spans="1:5" ht="29.7" customHeight="1">
      <c r="A42" s="326">
        <v>50</v>
      </c>
      <c r="B42" s="747">
        <v>63</v>
      </c>
      <c r="C42" s="328" t="s">
        <v>27</v>
      </c>
      <c r="D42" s="731">
        <v>56</v>
      </c>
    </row>
    <row r="43" spans="1:5" ht="37.35" customHeight="1">
      <c r="A43" s="331">
        <f>A44+A45+A46</f>
        <v>241197</v>
      </c>
      <c r="B43" s="325">
        <f>SUM(B44:B46)</f>
        <v>260990</v>
      </c>
      <c r="C43" s="423" t="s">
        <v>28</v>
      </c>
      <c r="D43" s="728">
        <f>SUM(D44:D46)</f>
        <v>273360</v>
      </c>
    </row>
    <row r="44" spans="1:5" s="418" customFormat="1" ht="29.7" customHeight="1">
      <c r="A44" s="559">
        <v>240237</v>
      </c>
      <c r="B44" s="747">
        <v>259911</v>
      </c>
      <c r="C44" s="444" t="s">
        <v>161</v>
      </c>
      <c r="D44" s="731">
        <v>271963</v>
      </c>
      <c r="E44" s="445"/>
    </row>
    <row r="45" spans="1:5" s="418" customFormat="1" ht="29.7" customHeight="1">
      <c r="A45" s="326">
        <v>960</v>
      </c>
      <c r="B45" s="747">
        <v>1044</v>
      </c>
      <c r="C45" s="444" t="s">
        <v>44</v>
      </c>
      <c r="D45" s="731">
        <v>1362</v>
      </c>
      <c r="E45" s="445"/>
    </row>
    <row r="46" spans="1:5" s="418" customFormat="1" ht="29.7" customHeight="1">
      <c r="A46" s="947">
        <v>0</v>
      </c>
      <c r="B46" s="747">
        <v>35</v>
      </c>
      <c r="C46" s="444" t="s">
        <v>33</v>
      </c>
      <c r="D46" s="731">
        <v>35</v>
      </c>
      <c r="E46" s="445"/>
    </row>
    <row r="47" spans="1:5" s="418" customFormat="1" ht="29.25" customHeight="1">
      <c r="A47" s="331">
        <f>+A48</f>
        <v>61</v>
      </c>
      <c r="B47" s="325">
        <f>+B48</f>
        <v>65</v>
      </c>
      <c r="C47" s="446" t="s">
        <v>29</v>
      </c>
      <c r="D47" s="728">
        <f>+D48</f>
        <v>104</v>
      </c>
      <c r="E47" s="445"/>
    </row>
    <row r="48" spans="1:5" s="418" customFormat="1" ht="28.5" customHeight="1">
      <c r="A48" s="326">
        <v>61</v>
      </c>
      <c r="B48" s="747">
        <v>65</v>
      </c>
      <c r="C48" s="444" t="s">
        <v>30</v>
      </c>
      <c r="D48" s="731">
        <v>104</v>
      </c>
      <c r="E48" s="445"/>
    </row>
    <row r="49" spans="1:5" s="418" customFormat="1" ht="22.2" customHeight="1" thickBot="1">
      <c r="A49" s="329"/>
      <c r="B49" s="330"/>
      <c r="C49" s="511"/>
      <c r="D49" s="733"/>
      <c r="E49" s="445"/>
    </row>
    <row r="50" spans="1:5" ht="18.899999999999999" customHeight="1">
      <c r="A50" s="1176"/>
      <c r="B50" s="1176"/>
      <c r="C50" s="1176"/>
      <c r="D50" s="1176"/>
    </row>
    <row r="51" spans="1:5" ht="15" customHeight="1">
      <c r="A51" s="1276"/>
      <c r="B51" s="1276"/>
      <c r="C51" s="1276"/>
      <c r="D51" s="1276"/>
    </row>
    <row r="54" spans="1:5" ht="59.4" customHeight="1">
      <c r="C54" s="17" t="s">
        <v>701</v>
      </c>
    </row>
  </sheetData>
  <mergeCells count="7">
    <mergeCell ref="A51:D51"/>
    <mergeCell ref="A1:D1"/>
    <mergeCell ref="A4:D4"/>
    <mergeCell ref="E23:G24"/>
    <mergeCell ref="A3:D3"/>
    <mergeCell ref="A2:D2"/>
    <mergeCell ref="A50:D50"/>
  </mergeCells>
  <phoneticPr fontId="4" type="noConversion"/>
  <printOptions horizontalCentered="1"/>
  <pageMargins left="0.43307086614173229" right="0.43307086614173229" top="0.59055118110236227" bottom="0.78740157480314965" header="0.51181102362204722" footer="0.51181102362204722"/>
  <pageSetup paperSize="9" firstPageNumber="23" orientation="portrait" useFirstPageNumber="1" r:id="rId1"/>
  <headerFooter alignWithMargins="0">
    <oddFooter>&amp;C&amp;P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3">
    <tabColor rgb="FF92D050"/>
  </sheetPr>
  <dimension ref="A1:G55"/>
  <sheetViews>
    <sheetView view="pageBreakPreview" topLeftCell="A16" zoomScaleNormal="77" zoomScaleSheetLayoutView="100" workbookViewId="0">
      <selection activeCell="A20" sqref="A20"/>
    </sheetView>
  </sheetViews>
  <sheetFormatPr defaultColWidth="9" defaultRowHeight="16.2"/>
  <cols>
    <col min="1" max="2" width="19.6640625" style="17" customWidth="1"/>
    <col min="3" max="3" width="32.88671875" style="17" customWidth="1"/>
    <col min="4" max="4" width="19.6640625" style="84" customWidth="1"/>
    <col min="5" max="5" width="9" style="205"/>
    <col min="6" max="16384" width="9" style="17"/>
  </cols>
  <sheetData>
    <row r="1" spans="1:5" ht="22.2">
      <c r="A1" s="1172" t="s">
        <v>61</v>
      </c>
      <c r="B1" s="1172"/>
      <c r="C1" s="1172"/>
      <c r="D1" s="1172"/>
    </row>
    <row r="2" spans="1:5" ht="22.2">
      <c r="A2" s="1173" t="s">
        <v>62</v>
      </c>
      <c r="B2" s="1259"/>
      <c r="C2" s="1259"/>
      <c r="D2" s="1259"/>
    </row>
    <row r="3" spans="1:5" ht="24.6" customHeight="1">
      <c r="A3" s="1146" t="s">
        <v>630</v>
      </c>
      <c r="B3" s="1164"/>
      <c r="C3" s="1164"/>
      <c r="D3" s="1164"/>
    </row>
    <row r="4" spans="1:5" ht="24.9" customHeight="1" thickBot="1">
      <c r="A4" s="1174" t="s">
        <v>732</v>
      </c>
      <c r="B4" s="1175"/>
      <c r="C4" s="1175"/>
      <c r="D4" s="1175"/>
    </row>
    <row r="5" spans="1:5" s="54" customFormat="1" ht="24.9" customHeight="1">
      <c r="A5" s="398" t="s">
        <v>171</v>
      </c>
      <c r="B5" s="394" t="s">
        <v>173</v>
      </c>
      <c r="C5" s="458" t="s">
        <v>183</v>
      </c>
      <c r="D5" s="395" t="s">
        <v>168</v>
      </c>
      <c r="E5" s="206"/>
    </row>
    <row r="6" spans="1:5" s="54" customFormat="1" ht="28.8" customHeight="1">
      <c r="A6" s="459">
        <f>+A7</f>
        <v>32580</v>
      </c>
      <c r="B6" s="325">
        <f>+B7</f>
        <v>37305</v>
      </c>
      <c r="C6" s="424" t="s">
        <v>633</v>
      </c>
      <c r="D6" s="728">
        <f>+D7</f>
        <v>39096</v>
      </c>
      <c r="E6" s="206"/>
    </row>
    <row r="7" spans="1:5" s="51" customFormat="1" ht="28.8" customHeight="1">
      <c r="A7" s="331">
        <f>+A8+A16+A25+A28+A35+A41+A44+A48</f>
        <v>32580</v>
      </c>
      <c r="B7" s="325">
        <f>+B8+B16+B25+B28+B35+B41+B44+B48</f>
        <v>37305</v>
      </c>
      <c r="C7" s="425" t="s">
        <v>0</v>
      </c>
      <c r="D7" s="728">
        <f>+D8+D16+D25+D28+D35+D41+D44+D48</f>
        <v>39096</v>
      </c>
      <c r="E7" s="207"/>
    </row>
    <row r="8" spans="1:5" s="51" customFormat="1" ht="28.8" customHeight="1">
      <c r="A8" s="331">
        <f>SUM(A9:A15)-1</f>
        <v>21969</v>
      </c>
      <c r="B8" s="325">
        <f>SUM(B9:B15)</f>
        <v>26098</v>
      </c>
      <c r="C8" s="425" t="s">
        <v>1</v>
      </c>
      <c r="D8" s="728">
        <f>SUM(D9:D15)</f>
        <v>27784</v>
      </c>
      <c r="E8" s="207"/>
    </row>
    <row r="9" spans="1:5" s="51" customFormat="1" ht="29.7" customHeight="1">
      <c r="A9" s="460">
        <v>12037</v>
      </c>
      <c r="B9" s="747">
        <v>14472</v>
      </c>
      <c r="C9" s="332" t="s">
        <v>2</v>
      </c>
      <c r="D9" s="731">
        <v>15485</v>
      </c>
      <c r="E9" s="207"/>
    </row>
    <row r="10" spans="1:5" s="51" customFormat="1" ht="28.05" hidden="1" customHeight="1">
      <c r="A10" s="460">
        <v>0</v>
      </c>
      <c r="B10" s="746">
        <v>0</v>
      </c>
      <c r="C10" s="332" t="s">
        <v>300</v>
      </c>
      <c r="D10" s="730">
        <v>0</v>
      </c>
      <c r="E10" s="207"/>
    </row>
    <row r="11" spans="1:5" s="51" customFormat="1" ht="29.7" customHeight="1">
      <c r="A11" s="460">
        <v>776</v>
      </c>
      <c r="B11" s="747">
        <v>940</v>
      </c>
      <c r="C11" s="328" t="s">
        <v>660</v>
      </c>
      <c r="D11" s="731">
        <v>985</v>
      </c>
      <c r="E11" s="207"/>
    </row>
    <row r="12" spans="1:5" s="51" customFormat="1" ht="29.7" customHeight="1">
      <c r="A12" s="559">
        <v>6391</v>
      </c>
      <c r="B12" s="745">
        <v>7405</v>
      </c>
      <c r="C12" s="586" t="s">
        <v>424</v>
      </c>
      <c r="D12" s="729">
        <v>7923</v>
      </c>
      <c r="E12" s="207"/>
    </row>
    <row r="13" spans="1:5" s="51" customFormat="1" ht="29.7" customHeight="1">
      <c r="A13" s="587">
        <v>1320</v>
      </c>
      <c r="B13" s="745">
        <v>1448</v>
      </c>
      <c r="C13" s="586" t="s">
        <v>425</v>
      </c>
      <c r="D13" s="729">
        <v>1506</v>
      </c>
      <c r="E13" s="207"/>
    </row>
    <row r="14" spans="1:5" s="51" customFormat="1" ht="29.7" customHeight="1">
      <c r="A14" s="587">
        <v>1446</v>
      </c>
      <c r="B14" s="745">
        <v>1833</v>
      </c>
      <c r="C14" s="586" t="s">
        <v>426</v>
      </c>
      <c r="D14" s="729">
        <v>1885</v>
      </c>
      <c r="E14" s="207"/>
    </row>
    <row r="15" spans="1:5" s="51" customFormat="1" ht="28.05" hidden="1" customHeight="1">
      <c r="A15" s="587"/>
      <c r="B15" s="585"/>
      <c r="C15" s="586" t="s">
        <v>427</v>
      </c>
      <c r="D15" s="729"/>
      <c r="E15" s="207"/>
    </row>
    <row r="16" spans="1:5" s="51" customFormat="1" ht="29.7" customHeight="1">
      <c r="A16" s="588">
        <f>SUM(A17:A24)</f>
        <v>3748</v>
      </c>
      <c r="B16" s="589">
        <f>SUM(B17:B24)</f>
        <v>5407</v>
      </c>
      <c r="C16" s="590" t="s">
        <v>428</v>
      </c>
      <c r="D16" s="734">
        <f>SUM(D17:D24)</f>
        <v>5496</v>
      </c>
      <c r="E16" s="207"/>
    </row>
    <row r="17" spans="1:7" ht="29.7" customHeight="1">
      <c r="A17" s="460">
        <v>253</v>
      </c>
      <c r="B17" s="747">
        <v>250</v>
      </c>
      <c r="C17" s="332" t="s">
        <v>7</v>
      </c>
      <c r="D17" s="731">
        <v>250</v>
      </c>
    </row>
    <row r="18" spans="1:7" ht="29.7" customHeight="1">
      <c r="A18" s="460">
        <v>717</v>
      </c>
      <c r="B18" s="747">
        <v>1073</v>
      </c>
      <c r="C18" s="332" t="s">
        <v>8</v>
      </c>
      <c r="D18" s="731">
        <v>1037</v>
      </c>
    </row>
    <row r="19" spans="1:7" ht="29.7" customHeight="1">
      <c r="A19" s="460">
        <v>262</v>
      </c>
      <c r="B19" s="747">
        <v>685</v>
      </c>
      <c r="C19" s="332" t="s">
        <v>9</v>
      </c>
      <c r="D19" s="731">
        <v>685</v>
      </c>
    </row>
    <row r="20" spans="1:7" ht="29.7" customHeight="1">
      <c r="A20" s="460">
        <v>11</v>
      </c>
      <c r="B20" s="745">
        <v>27</v>
      </c>
      <c r="C20" s="757" t="s">
        <v>598</v>
      </c>
      <c r="D20" s="729">
        <v>30</v>
      </c>
    </row>
    <row r="21" spans="1:7" ht="29.7" customHeight="1">
      <c r="A21" s="460">
        <v>448</v>
      </c>
      <c r="B21" s="745">
        <v>504</v>
      </c>
      <c r="C21" s="586" t="s">
        <v>10</v>
      </c>
      <c r="D21" s="729">
        <v>520</v>
      </c>
    </row>
    <row r="22" spans="1:7" ht="30" hidden="1" customHeight="1">
      <c r="A22" s="587"/>
      <c r="B22" s="745"/>
      <c r="C22" s="586" t="s">
        <v>11</v>
      </c>
      <c r="D22" s="729"/>
    </row>
    <row r="23" spans="1:7" ht="29.7" customHeight="1">
      <c r="A23" s="587">
        <v>304</v>
      </c>
      <c r="B23" s="745">
        <v>453</v>
      </c>
      <c r="C23" s="586" t="s">
        <v>47</v>
      </c>
      <c r="D23" s="729">
        <v>613</v>
      </c>
      <c r="E23" s="1277"/>
      <c r="F23" s="1278"/>
      <c r="G23" s="1278"/>
    </row>
    <row r="24" spans="1:7" ht="29.7" customHeight="1">
      <c r="A24" s="587">
        <v>1753</v>
      </c>
      <c r="B24" s="745">
        <v>2415</v>
      </c>
      <c r="C24" s="586" t="s">
        <v>12</v>
      </c>
      <c r="D24" s="729">
        <v>2361</v>
      </c>
      <c r="E24" s="1277"/>
      <c r="F24" s="1278"/>
      <c r="G24" s="1278"/>
    </row>
    <row r="25" spans="1:7" ht="29.7" customHeight="1">
      <c r="A25" s="588">
        <f>SUM(A26:A27)</f>
        <v>1000</v>
      </c>
      <c r="B25" s="589">
        <f>SUM(B26:B27)</f>
        <v>345</v>
      </c>
      <c r="C25" s="590" t="s">
        <v>13</v>
      </c>
      <c r="D25" s="734">
        <f>SUM(D26:D27)</f>
        <v>345</v>
      </c>
    </row>
    <row r="26" spans="1:7" ht="30.9" hidden="1" customHeight="1">
      <c r="A26" s="587"/>
      <c r="B26" s="585"/>
      <c r="C26" s="586" t="s">
        <v>14</v>
      </c>
      <c r="D26" s="729"/>
    </row>
    <row r="27" spans="1:7" ht="29.7" customHeight="1">
      <c r="A27" s="587">
        <v>1000</v>
      </c>
      <c r="B27" s="745">
        <v>345</v>
      </c>
      <c r="C27" s="586" t="s">
        <v>15</v>
      </c>
      <c r="D27" s="729">
        <v>345</v>
      </c>
    </row>
    <row r="28" spans="1:7" s="58" customFormat="1" ht="29.7" customHeight="1">
      <c r="A28" s="588">
        <f>SUM(A29:A33)</f>
        <v>2702</v>
      </c>
      <c r="B28" s="589">
        <f>SUM(B29:B33)</f>
        <v>2749</v>
      </c>
      <c r="C28" s="590" t="s">
        <v>16</v>
      </c>
      <c r="D28" s="734">
        <f>SUM(D29:D33)</f>
        <v>2749</v>
      </c>
      <c r="E28" s="274"/>
    </row>
    <row r="29" spans="1:7" ht="30" hidden="1" customHeight="1">
      <c r="A29" s="587"/>
      <c r="B29" s="585"/>
      <c r="C29" s="586" t="s">
        <v>17</v>
      </c>
      <c r="D29" s="729"/>
    </row>
    <row r="30" spans="1:7" ht="29.7" customHeight="1">
      <c r="A30" s="587">
        <v>2595</v>
      </c>
      <c r="B30" s="745">
        <v>2596</v>
      </c>
      <c r="C30" s="586" t="s">
        <v>18</v>
      </c>
      <c r="D30" s="729">
        <v>2596</v>
      </c>
    </row>
    <row r="31" spans="1:7" s="58" customFormat="1" ht="30" hidden="1" customHeight="1">
      <c r="A31" s="90"/>
      <c r="B31" s="749"/>
      <c r="C31" s="586" t="s">
        <v>19</v>
      </c>
      <c r="D31" s="735"/>
      <c r="E31" s="274"/>
    </row>
    <row r="32" spans="1:7" ht="29.7" customHeight="1">
      <c r="A32" s="903">
        <v>0</v>
      </c>
      <c r="B32" s="745">
        <v>3</v>
      </c>
      <c r="C32" s="586" t="s">
        <v>20</v>
      </c>
      <c r="D32" s="729">
        <v>3</v>
      </c>
    </row>
    <row r="33" spans="1:4" ht="29.7" customHeight="1" thickBot="1">
      <c r="A33" s="461">
        <v>107</v>
      </c>
      <c r="B33" s="748">
        <v>150</v>
      </c>
      <c r="C33" s="333" t="s">
        <v>21</v>
      </c>
      <c r="D33" s="732">
        <v>150</v>
      </c>
    </row>
    <row r="34" spans="1:4" ht="30" hidden="1" customHeight="1" thickBot="1">
      <c r="A34" s="461"/>
      <c r="B34" s="330"/>
      <c r="C34" s="333"/>
      <c r="D34" s="732"/>
    </row>
    <row r="35" spans="1:4" ht="29.7" customHeight="1">
      <c r="A35" s="331">
        <f>SUM(A36:A40)-1</f>
        <v>3042</v>
      </c>
      <c r="B35" s="325">
        <f>SUM(B36:B40)</f>
        <v>2566</v>
      </c>
      <c r="C35" s="425" t="s">
        <v>22</v>
      </c>
      <c r="D35" s="728">
        <f>SUM(D36:D40)</f>
        <v>2582</v>
      </c>
    </row>
    <row r="36" spans="1:4" ht="29.7" customHeight="1">
      <c r="A36" s="587">
        <v>447</v>
      </c>
      <c r="B36" s="745">
        <v>632</v>
      </c>
      <c r="C36" s="599" t="s">
        <v>307</v>
      </c>
      <c r="D36" s="729">
        <v>791</v>
      </c>
    </row>
    <row r="37" spans="1:4" ht="30" hidden="1" customHeight="1">
      <c r="A37" s="460"/>
      <c r="B37" s="747"/>
      <c r="C37" s="332" t="s">
        <v>23</v>
      </c>
      <c r="D37" s="731"/>
    </row>
    <row r="38" spans="1:4" ht="30" hidden="1" customHeight="1">
      <c r="A38" s="460"/>
      <c r="B38" s="747"/>
      <c r="C38" s="332" t="s">
        <v>24</v>
      </c>
      <c r="D38" s="731"/>
    </row>
    <row r="39" spans="1:4" ht="30" hidden="1" customHeight="1">
      <c r="A39" s="460"/>
      <c r="B39" s="747"/>
      <c r="C39" s="332" t="s">
        <v>25</v>
      </c>
      <c r="D39" s="731"/>
    </row>
    <row r="40" spans="1:4" ht="29.7" customHeight="1">
      <c r="A40" s="460">
        <v>2596</v>
      </c>
      <c r="B40" s="747">
        <v>1934</v>
      </c>
      <c r="C40" s="332" t="s">
        <v>534</v>
      </c>
      <c r="D40" s="731">
        <v>1791</v>
      </c>
    </row>
    <row r="41" spans="1:4" ht="32.1" hidden="1" customHeight="1">
      <c r="A41" s="463">
        <f>A43</f>
        <v>0</v>
      </c>
      <c r="B41" s="465">
        <v>0</v>
      </c>
      <c r="C41" s="425" t="s">
        <v>281</v>
      </c>
      <c r="D41" s="736">
        <v>0</v>
      </c>
    </row>
    <row r="42" spans="1:4" ht="24.9" hidden="1" customHeight="1">
      <c r="A42" s="463"/>
      <c r="B42" s="465"/>
      <c r="C42" s="332" t="s">
        <v>26</v>
      </c>
      <c r="D42" s="736"/>
    </row>
    <row r="43" spans="1:4" ht="32.1" hidden="1" customHeight="1">
      <c r="A43" s="462">
        <v>0</v>
      </c>
      <c r="B43" s="464">
        <v>0</v>
      </c>
      <c r="C43" s="332" t="s">
        <v>27</v>
      </c>
      <c r="D43" s="730">
        <v>0</v>
      </c>
    </row>
    <row r="44" spans="1:4" ht="40.799999999999997" customHeight="1">
      <c r="A44" s="331">
        <f>SUM(A45:A47)</f>
        <v>119</v>
      </c>
      <c r="B44" s="325">
        <f>SUM(B45:B47)</f>
        <v>140</v>
      </c>
      <c r="C44" s="425" t="s">
        <v>28</v>
      </c>
      <c r="D44" s="728">
        <f>SUM(D45:D47)</f>
        <v>140</v>
      </c>
    </row>
    <row r="45" spans="1:4" ht="24.9" hidden="1" customHeight="1">
      <c r="A45" s="460"/>
      <c r="B45" s="327"/>
      <c r="C45" s="332" t="s">
        <v>161</v>
      </c>
      <c r="D45" s="731"/>
    </row>
    <row r="46" spans="1:4" ht="29.7" customHeight="1">
      <c r="A46" s="460">
        <v>119</v>
      </c>
      <c r="B46" s="327">
        <v>140</v>
      </c>
      <c r="C46" s="332" t="s">
        <v>44</v>
      </c>
      <c r="D46" s="731">
        <v>140</v>
      </c>
    </row>
    <row r="47" spans="1:4" ht="45" hidden="1" customHeight="1">
      <c r="A47" s="460"/>
      <c r="B47" s="327"/>
      <c r="C47" s="332" t="s">
        <v>33</v>
      </c>
      <c r="D47" s="731"/>
    </row>
    <row r="48" spans="1:4" ht="32.1" hidden="1" customHeight="1">
      <c r="A48" s="463">
        <f>A49</f>
        <v>0</v>
      </c>
      <c r="B48" s="465">
        <f>B49</f>
        <v>0</v>
      </c>
      <c r="C48" s="425" t="s">
        <v>29</v>
      </c>
      <c r="D48" s="736">
        <f>D49</f>
        <v>0</v>
      </c>
    </row>
    <row r="49" spans="1:4" ht="32.1" hidden="1" customHeight="1">
      <c r="A49" s="462">
        <v>0</v>
      </c>
      <c r="B49" s="464">
        <v>0</v>
      </c>
      <c r="C49" s="332" t="s">
        <v>30</v>
      </c>
      <c r="D49" s="730">
        <v>0</v>
      </c>
    </row>
    <row r="50" spans="1:4" ht="120.9" customHeight="1">
      <c r="A50" s="462"/>
      <c r="B50" s="464"/>
      <c r="C50" s="332"/>
      <c r="D50" s="730"/>
    </row>
    <row r="51" spans="1:4" ht="181.95" customHeight="1">
      <c r="A51" s="460"/>
      <c r="B51" s="327"/>
      <c r="C51" s="332"/>
      <c r="D51" s="731"/>
    </row>
    <row r="52" spans="1:4" ht="87.75" customHeight="1">
      <c r="A52" s="460"/>
      <c r="B52" s="327"/>
      <c r="C52" s="332"/>
      <c r="D52" s="731"/>
    </row>
    <row r="53" spans="1:4" ht="101.4" customHeight="1" thickBot="1">
      <c r="A53" s="461"/>
      <c r="B53" s="330"/>
      <c r="C53" s="333"/>
      <c r="D53" s="732"/>
    </row>
    <row r="54" spans="1:4" ht="15" customHeight="1">
      <c r="A54" s="1176"/>
      <c r="B54" s="1176"/>
      <c r="C54" s="1176"/>
      <c r="D54" s="1176"/>
    </row>
    <row r="55" spans="1:4">
      <c r="A55" s="1279"/>
      <c r="B55" s="1279"/>
      <c r="C55" s="1279"/>
      <c r="D55" s="1279"/>
    </row>
  </sheetData>
  <mergeCells count="7">
    <mergeCell ref="A55:D55"/>
    <mergeCell ref="E23:G24"/>
    <mergeCell ref="A54:D54"/>
    <mergeCell ref="A1:D1"/>
    <mergeCell ref="A2:D2"/>
    <mergeCell ref="A3:D3"/>
    <mergeCell ref="A4:D4"/>
  </mergeCells>
  <phoneticPr fontId="4" type="noConversion"/>
  <printOptions horizontalCentered="1"/>
  <pageMargins left="0.43307086614173229" right="0.43307086614173229" top="0.59055118110236227" bottom="0.78740157480314965" header="0.51181102362204722" footer="0.51181102362204722"/>
  <pageSetup paperSize="9" firstPageNumber="25" orientation="portrait" useFirstPageNumber="1" r:id="rId1"/>
  <headerFooter>
    <oddFooter>&amp;C&amp;P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工作表5">
    <tabColor rgb="FF92D050"/>
  </sheetPr>
  <dimension ref="A1:S71"/>
  <sheetViews>
    <sheetView view="pageBreakPreview" topLeftCell="A14" zoomScale="93" zoomScaleNormal="106" zoomScaleSheetLayoutView="93" workbookViewId="0">
      <selection activeCell="B7" sqref="B7:D7"/>
    </sheetView>
  </sheetViews>
  <sheetFormatPr defaultColWidth="5.44140625" defaultRowHeight="39.6" customHeight="1"/>
  <cols>
    <col min="1" max="1" width="19.33203125" style="340" customWidth="1"/>
    <col min="2" max="2" width="3.6640625" style="1097" customWidth="1"/>
    <col min="3" max="3" width="2" style="1098" customWidth="1"/>
    <col min="4" max="4" width="66.33203125" style="1099" customWidth="1"/>
    <col min="5" max="5" width="1.44140625" style="334" customWidth="1"/>
    <col min="6" max="6" width="5.44140625" style="334"/>
    <col min="7" max="7" width="52.77734375" style="334" customWidth="1"/>
    <col min="8" max="9" width="6.44140625" style="334" bestFit="1" customWidth="1"/>
    <col min="10" max="16384" width="5.44140625" style="334"/>
  </cols>
  <sheetData>
    <row r="1" spans="1:5" ht="21" customHeight="1">
      <c r="A1" s="1324" t="s">
        <v>466</v>
      </c>
      <c r="B1" s="1324"/>
      <c r="C1" s="1324"/>
      <c r="D1" s="1324"/>
      <c r="E1" s="1324"/>
    </row>
    <row r="2" spans="1:5" ht="21" customHeight="1">
      <c r="A2" s="1324" t="s">
        <v>467</v>
      </c>
      <c r="B2" s="1324"/>
      <c r="C2" s="1324"/>
      <c r="D2" s="1324"/>
      <c r="E2" s="1324"/>
    </row>
    <row r="3" spans="1:5" ht="24.9" customHeight="1">
      <c r="A3" s="1322" t="s">
        <v>631</v>
      </c>
      <c r="B3" s="1323"/>
      <c r="C3" s="1323"/>
      <c r="D3" s="1323"/>
      <c r="E3" s="1323"/>
    </row>
    <row r="4" spans="1:5" ht="24.9" customHeight="1" thickBot="1">
      <c r="A4" s="1316" t="s">
        <v>733</v>
      </c>
      <c r="B4" s="1317"/>
      <c r="C4" s="1317"/>
      <c r="D4" s="1317"/>
      <c r="E4" s="1317"/>
    </row>
    <row r="5" spans="1:5" s="335" customFormat="1" ht="31.2" customHeight="1">
      <c r="A5" s="1074" t="s">
        <v>750</v>
      </c>
      <c r="B5" s="1312" t="s">
        <v>231</v>
      </c>
      <c r="C5" s="1313"/>
      <c r="D5" s="1313"/>
      <c r="E5" s="1075"/>
    </row>
    <row r="6" spans="1:5" s="336" customFormat="1" ht="41.4" customHeight="1">
      <c r="A6" s="1076" t="s">
        <v>468</v>
      </c>
      <c r="B6" s="1314" t="s">
        <v>903</v>
      </c>
      <c r="C6" s="1315"/>
      <c r="D6" s="1315"/>
      <c r="E6" s="1077"/>
    </row>
    <row r="7" spans="1:5" s="336" customFormat="1" ht="42" customHeight="1">
      <c r="A7" s="1078" t="s">
        <v>661</v>
      </c>
      <c r="B7" s="1295" t="s">
        <v>955</v>
      </c>
      <c r="C7" s="1296"/>
      <c r="D7" s="1296"/>
      <c r="E7" s="1077"/>
    </row>
    <row r="8" spans="1:5" s="336" customFormat="1" ht="40.799999999999997" customHeight="1">
      <c r="A8" s="1079" t="s">
        <v>662</v>
      </c>
      <c r="B8" s="1295" t="s">
        <v>904</v>
      </c>
      <c r="C8" s="1296"/>
      <c r="D8" s="1296"/>
      <c r="E8" s="1077"/>
    </row>
    <row r="9" spans="1:5" s="336" customFormat="1" ht="24" customHeight="1">
      <c r="A9" s="1079" t="s">
        <v>469</v>
      </c>
      <c r="B9" s="1295" t="s">
        <v>905</v>
      </c>
      <c r="C9" s="1296"/>
      <c r="D9" s="1296"/>
      <c r="E9" s="1077"/>
    </row>
    <row r="10" spans="1:5" s="336" customFormat="1" ht="40.799999999999997" customHeight="1">
      <c r="A10" s="1079"/>
      <c r="B10" s="1090" t="s">
        <v>470</v>
      </c>
      <c r="C10" s="1318" t="s">
        <v>952</v>
      </c>
      <c r="D10" s="1296"/>
      <c r="E10" s="1077"/>
    </row>
    <row r="11" spans="1:5" s="336" customFormat="1" ht="73.2" customHeight="1">
      <c r="A11" s="1079"/>
      <c r="B11" s="1090" t="s">
        <v>471</v>
      </c>
      <c r="C11" s="1318" t="s">
        <v>906</v>
      </c>
      <c r="D11" s="1296"/>
      <c r="E11" s="1077"/>
    </row>
    <row r="12" spans="1:5" s="336" customFormat="1" ht="40.65" customHeight="1">
      <c r="A12" s="1079" t="s">
        <v>472</v>
      </c>
      <c r="B12" s="1295" t="s">
        <v>907</v>
      </c>
      <c r="C12" s="1296"/>
      <c r="D12" s="1296"/>
      <c r="E12" s="1077"/>
    </row>
    <row r="13" spans="1:5" s="336" customFormat="1" ht="24.75" customHeight="1">
      <c r="A13" s="1079" t="s">
        <v>473</v>
      </c>
      <c r="B13" s="1295" t="s">
        <v>908</v>
      </c>
      <c r="C13" s="1296"/>
      <c r="D13" s="1296"/>
      <c r="E13" s="1077"/>
    </row>
    <row r="14" spans="1:5" s="336" customFormat="1" ht="39.75" customHeight="1">
      <c r="A14" s="1079"/>
      <c r="B14" s="1090" t="s">
        <v>474</v>
      </c>
      <c r="C14" s="1318" t="s">
        <v>909</v>
      </c>
      <c r="D14" s="1296"/>
      <c r="E14" s="1077"/>
    </row>
    <row r="15" spans="1:5" s="336" customFormat="1" ht="23.4" customHeight="1">
      <c r="A15" s="1079"/>
      <c r="B15" s="1090" t="s">
        <v>471</v>
      </c>
      <c r="C15" s="1296" t="s">
        <v>954</v>
      </c>
      <c r="D15" s="1296"/>
      <c r="E15" s="1077"/>
    </row>
    <row r="16" spans="1:5" s="336" customFormat="1" ht="53.25" customHeight="1">
      <c r="A16" s="1079"/>
      <c r="B16" s="1090" t="s">
        <v>475</v>
      </c>
      <c r="C16" s="1318" t="s">
        <v>889</v>
      </c>
      <c r="D16" s="1296"/>
      <c r="E16" s="1077"/>
    </row>
    <row r="17" spans="1:5" s="336" customFormat="1" ht="27" customHeight="1">
      <c r="A17" s="1079" t="s">
        <v>476</v>
      </c>
      <c r="B17" s="1307" t="s">
        <v>558</v>
      </c>
      <c r="C17" s="1296"/>
      <c r="D17" s="1296"/>
      <c r="E17" s="1077"/>
    </row>
    <row r="18" spans="1:5" s="336" customFormat="1" ht="31.2" customHeight="1">
      <c r="A18" s="343" t="s">
        <v>477</v>
      </c>
      <c r="B18" s="1283"/>
      <c r="C18" s="1301"/>
      <c r="D18" s="1301"/>
      <c r="E18" s="535"/>
    </row>
    <row r="19" spans="1:5" s="336" customFormat="1" ht="39.299999999999997" customHeight="1">
      <c r="A19" s="534" t="s">
        <v>478</v>
      </c>
      <c r="B19" s="1295" t="s">
        <v>864</v>
      </c>
      <c r="C19" s="1296"/>
      <c r="D19" s="1296"/>
      <c r="E19" s="535"/>
    </row>
    <row r="20" spans="1:5" s="336" customFormat="1" ht="40.65" customHeight="1">
      <c r="A20" s="534" t="s">
        <v>266</v>
      </c>
      <c r="B20" s="1295" t="s">
        <v>865</v>
      </c>
      <c r="C20" s="1296"/>
      <c r="D20" s="1296"/>
      <c r="E20" s="535"/>
    </row>
    <row r="21" spans="1:5" s="336" customFormat="1" ht="65.400000000000006" customHeight="1" thickBot="1">
      <c r="A21" s="549" t="s">
        <v>479</v>
      </c>
      <c r="B21" s="1308" t="s">
        <v>866</v>
      </c>
      <c r="C21" s="1309"/>
      <c r="D21" s="1309"/>
      <c r="E21" s="337"/>
    </row>
    <row r="22" spans="1:5" s="679" customFormat="1" ht="25.8" customHeight="1">
      <c r="A22" s="956" t="s">
        <v>599</v>
      </c>
      <c r="B22" s="1282" t="s">
        <v>867</v>
      </c>
      <c r="C22" s="1296"/>
      <c r="D22" s="1296"/>
      <c r="E22" s="769"/>
    </row>
    <row r="23" spans="1:5" s="679" customFormat="1" ht="25.5" customHeight="1">
      <c r="A23" s="770"/>
      <c r="B23" s="1090" t="s">
        <v>53</v>
      </c>
      <c r="C23" s="1288" t="s">
        <v>868</v>
      </c>
      <c r="D23" s="1281"/>
      <c r="E23" s="769"/>
    </row>
    <row r="24" spans="1:5" s="679" customFormat="1" ht="36" customHeight="1">
      <c r="A24" s="770"/>
      <c r="B24" s="1090" t="s">
        <v>54</v>
      </c>
      <c r="C24" s="1281" t="s">
        <v>562</v>
      </c>
      <c r="D24" s="1281"/>
      <c r="E24" s="769"/>
    </row>
    <row r="25" spans="1:5" s="336" customFormat="1" ht="58.95" customHeight="1">
      <c r="A25" s="957" t="s">
        <v>480</v>
      </c>
      <c r="B25" s="1282" t="s">
        <v>869</v>
      </c>
      <c r="C25" s="1281"/>
      <c r="D25" s="1281"/>
      <c r="E25" s="535"/>
    </row>
    <row r="26" spans="1:5" s="336" customFormat="1" ht="32.25" customHeight="1">
      <c r="A26" s="534" t="s">
        <v>481</v>
      </c>
      <c r="B26" s="1287" t="s">
        <v>708</v>
      </c>
      <c r="C26" s="1281"/>
      <c r="D26" s="1281"/>
      <c r="E26" s="535"/>
    </row>
    <row r="27" spans="1:5" s="336" customFormat="1" ht="23.25" customHeight="1">
      <c r="A27" s="534" t="s">
        <v>482</v>
      </c>
      <c r="B27" s="1295" t="s">
        <v>870</v>
      </c>
      <c r="C27" s="1296"/>
      <c r="D27" s="1296"/>
      <c r="E27" s="535"/>
    </row>
    <row r="28" spans="1:5" s="336" customFormat="1" ht="27" hidden="1" customHeight="1">
      <c r="A28" s="534"/>
      <c r="B28" s="1090" t="s">
        <v>483</v>
      </c>
      <c r="C28" s="1303" t="s">
        <v>559</v>
      </c>
      <c r="D28" s="1296"/>
      <c r="E28" s="535"/>
    </row>
    <row r="29" spans="1:5" s="336" customFormat="1" ht="25.5" customHeight="1">
      <c r="A29" s="534"/>
      <c r="B29" s="1090" t="s">
        <v>53</v>
      </c>
      <c r="C29" s="1319" t="s">
        <v>890</v>
      </c>
      <c r="D29" s="1320"/>
      <c r="E29" s="535"/>
    </row>
    <row r="30" spans="1:5" s="336" customFormat="1" ht="75" customHeight="1">
      <c r="A30" s="534"/>
      <c r="B30" s="1090" t="s">
        <v>54</v>
      </c>
      <c r="C30" s="1318" t="s">
        <v>871</v>
      </c>
      <c r="D30" s="1321"/>
      <c r="E30" s="535"/>
    </row>
    <row r="31" spans="1:5" s="336" customFormat="1" ht="40.65" customHeight="1">
      <c r="A31" s="534"/>
      <c r="B31" s="1090" t="s">
        <v>55</v>
      </c>
      <c r="C31" s="1291" t="s">
        <v>872</v>
      </c>
      <c r="D31" s="1299"/>
      <c r="E31" s="535"/>
    </row>
    <row r="32" spans="1:5" s="336" customFormat="1" ht="29.25" customHeight="1">
      <c r="A32" s="534"/>
      <c r="B32" s="1090" t="s">
        <v>56</v>
      </c>
      <c r="C32" s="1288" t="s">
        <v>947</v>
      </c>
      <c r="D32" s="1296"/>
      <c r="E32" s="535"/>
    </row>
    <row r="33" spans="1:19" s="679" customFormat="1" ht="24.75" customHeight="1">
      <c r="A33" s="770" t="s">
        <v>267</v>
      </c>
      <c r="B33" s="1295" t="s">
        <v>873</v>
      </c>
      <c r="C33" s="1296"/>
      <c r="D33" s="1296"/>
      <c r="E33" s="769"/>
      <c r="I33" s="771"/>
      <c r="J33" s="771"/>
      <c r="P33" s="772"/>
      <c r="Q33" s="772"/>
      <c r="R33" s="772"/>
      <c r="S33" s="772"/>
    </row>
    <row r="34" spans="1:19" s="441" customFormat="1" ht="36.9" customHeight="1">
      <c r="A34" s="439"/>
      <c r="B34" s="1090" t="s">
        <v>483</v>
      </c>
      <c r="C34" s="1288" t="s">
        <v>874</v>
      </c>
      <c r="D34" s="1281"/>
      <c r="E34" s="440"/>
    </row>
    <row r="35" spans="1:19" s="441" customFormat="1" ht="39" customHeight="1">
      <c r="A35" s="439"/>
      <c r="B35" s="1090" t="s">
        <v>484</v>
      </c>
      <c r="C35" s="1288" t="s">
        <v>875</v>
      </c>
      <c r="D35" s="1281"/>
      <c r="E35" s="440"/>
    </row>
    <row r="36" spans="1:19" s="441" customFormat="1" ht="54.9" customHeight="1">
      <c r="A36" s="439"/>
      <c r="B36" s="1091" t="s">
        <v>488</v>
      </c>
      <c r="C36" s="1281" t="s">
        <v>878</v>
      </c>
      <c r="D36" s="1281"/>
      <c r="E36" s="440"/>
      <c r="G36" s="1281"/>
      <c r="H36" s="1281"/>
    </row>
    <row r="37" spans="1:19" s="441" customFormat="1" ht="54.3" customHeight="1">
      <c r="A37" s="439"/>
      <c r="B37" s="1092" t="s">
        <v>253</v>
      </c>
      <c r="C37" s="1281" t="s">
        <v>948</v>
      </c>
      <c r="D37" s="1281"/>
      <c r="E37" s="535"/>
      <c r="G37" s="1281"/>
      <c r="H37" s="1281"/>
    </row>
    <row r="38" spans="1:19" s="441" customFormat="1" ht="40.65" customHeight="1">
      <c r="A38" s="439"/>
      <c r="B38" s="1090" t="s">
        <v>485</v>
      </c>
      <c r="C38" s="1288" t="s">
        <v>876</v>
      </c>
      <c r="D38" s="1281"/>
      <c r="E38" s="535"/>
    </row>
    <row r="39" spans="1:19" s="441" customFormat="1" ht="28.2" customHeight="1" thickBot="1">
      <c r="A39" s="442"/>
      <c r="B39" s="1093" t="s">
        <v>486</v>
      </c>
      <c r="C39" s="1289" t="s">
        <v>709</v>
      </c>
      <c r="D39" s="1290"/>
      <c r="E39" s="443"/>
    </row>
    <row r="40" spans="1:19" s="441" customFormat="1" ht="38.25" customHeight="1">
      <c r="A40" s="439"/>
      <c r="B40" s="1090" t="s">
        <v>487</v>
      </c>
      <c r="C40" s="1291" t="s">
        <v>877</v>
      </c>
      <c r="D40" s="1286"/>
      <c r="E40" s="440"/>
    </row>
    <row r="41" spans="1:19" s="441" customFormat="1" ht="33.75" customHeight="1">
      <c r="A41" s="439"/>
      <c r="B41" s="1090" t="s">
        <v>489</v>
      </c>
      <c r="C41" s="1303" t="s">
        <v>632</v>
      </c>
      <c r="D41" s="1281"/>
      <c r="E41" s="440"/>
    </row>
    <row r="42" spans="1:19" s="336" customFormat="1" ht="42" customHeight="1">
      <c r="A42" s="767" t="s">
        <v>608</v>
      </c>
      <c r="B42" s="1304" t="s">
        <v>614</v>
      </c>
      <c r="C42" s="1281"/>
      <c r="D42" s="1281"/>
      <c r="E42" s="535"/>
    </row>
    <row r="43" spans="1:19" s="441" customFormat="1" ht="42" customHeight="1">
      <c r="A43" s="767" t="s">
        <v>612</v>
      </c>
      <c r="B43" s="1302" t="s">
        <v>665</v>
      </c>
      <c r="C43" s="1281"/>
      <c r="D43" s="1281"/>
      <c r="E43" s="535"/>
    </row>
    <row r="44" spans="1:19" s="441" customFormat="1" ht="36" customHeight="1">
      <c r="A44" s="767" t="s">
        <v>638</v>
      </c>
      <c r="B44" s="1282" t="s">
        <v>879</v>
      </c>
      <c r="C44" s="1281"/>
      <c r="D44" s="1281"/>
      <c r="E44" s="535"/>
    </row>
    <row r="45" spans="1:19" s="336" customFormat="1" ht="34.200000000000003" customHeight="1">
      <c r="A45" s="344" t="s">
        <v>490</v>
      </c>
      <c r="B45" s="1305"/>
      <c r="C45" s="1306"/>
      <c r="D45" s="1306"/>
      <c r="E45" s="535"/>
    </row>
    <row r="46" spans="1:19" s="336" customFormat="1" ht="36" customHeight="1">
      <c r="A46" s="388" t="s">
        <v>491</v>
      </c>
      <c r="B46" s="1280" t="s">
        <v>676</v>
      </c>
      <c r="C46" s="1281"/>
      <c r="D46" s="1281"/>
      <c r="E46" s="535"/>
    </row>
    <row r="47" spans="1:19" s="336" customFormat="1" ht="42" customHeight="1">
      <c r="A47" s="388" t="s">
        <v>492</v>
      </c>
      <c r="B47" s="1282" t="s">
        <v>880</v>
      </c>
      <c r="C47" s="1281"/>
      <c r="D47" s="1281"/>
      <c r="E47" s="535"/>
    </row>
    <row r="48" spans="1:19" s="339" customFormat="1" ht="34.799999999999997" customHeight="1">
      <c r="A48" s="345" t="s">
        <v>493</v>
      </c>
      <c r="B48" s="1300"/>
      <c r="C48" s="1301"/>
      <c r="D48" s="1301"/>
      <c r="E48" s="338"/>
    </row>
    <row r="49" spans="1:5" s="339" customFormat="1" ht="31.65" customHeight="1">
      <c r="A49" s="510" t="s">
        <v>551</v>
      </c>
      <c r="B49" s="1287" t="s">
        <v>710</v>
      </c>
      <c r="C49" s="1281"/>
      <c r="D49" s="1281"/>
      <c r="E49" s="338"/>
    </row>
    <row r="50" spans="1:5" s="339" customFormat="1" ht="42" customHeight="1">
      <c r="A50" s="388" t="s">
        <v>494</v>
      </c>
      <c r="B50" s="1285" t="s">
        <v>881</v>
      </c>
      <c r="C50" s="1286"/>
      <c r="D50" s="1286"/>
      <c r="E50" s="338"/>
    </row>
    <row r="51" spans="1:5" s="339" customFormat="1" ht="33.75" customHeight="1">
      <c r="A51" s="388" t="s">
        <v>495</v>
      </c>
      <c r="B51" s="1282" t="s">
        <v>891</v>
      </c>
      <c r="C51" s="1281"/>
      <c r="D51" s="1281"/>
      <c r="E51" s="338"/>
    </row>
    <row r="52" spans="1:5" s="339" customFormat="1" ht="43.5" customHeight="1">
      <c r="A52" s="388" t="s">
        <v>496</v>
      </c>
      <c r="B52" s="1280" t="s">
        <v>677</v>
      </c>
      <c r="C52" s="1281"/>
      <c r="D52" s="1281"/>
      <c r="E52" s="338"/>
    </row>
    <row r="53" spans="1:5" s="339" customFormat="1" ht="42" customHeight="1">
      <c r="A53" s="388" t="s">
        <v>497</v>
      </c>
      <c r="B53" s="1282" t="s">
        <v>882</v>
      </c>
      <c r="C53" s="1281"/>
      <c r="D53" s="1281"/>
      <c r="E53" s="338"/>
    </row>
    <row r="54" spans="1:5" s="336" customFormat="1" ht="33.6" customHeight="1">
      <c r="A54" s="886" t="s">
        <v>252</v>
      </c>
      <c r="B54" s="1283"/>
      <c r="C54" s="1284"/>
      <c r="D54" s="1284"/>
      <c r="E54" s="535"/>
    </row>
    <row r="55" spans="1:5" s="336" customFormat="1" ht="42" customHeight="1">
      <c r="A55" s="600" t="s">
        <v>498</v>
      </c>
      <c r="B55" s="1285" t="s">
        <v>883</v>
      </c>
      <c r="C55" s="1286"/>
      <c r="D55" s="1286"/>
      <c r="E55" s="535"/>
    </row>
    <row r="56" spans="1:5" s="336" customFormat="1" ht="39.299999999999997" customHeight="1" thickBot="1">
      <c r="A56" s="695" t="s">
        <v>499</v>
      </c>
      <c r="B56" s="1294" t="s">
        <v>884</v>
      </c>
      <c r="C56" s="1290"/>
      <c r="D56" s="1290"/>
      <c r="E56" s="337"/>
    </row>
    <row r="57" spans="1:5" s="336" customFormat="1" ht="32.25" customHeight="1">
      <c r="A57" s="343" t="s">
        <v>500</v>
      </c>
      <c r="B57" s="1283"/>
      <c r="C57" s="1284"/>
      <c r="D57" s="1284"/>
      <c r="E57" s="535"/>
    </row>
    <row r="58" spans="1:5" s="336" customFormat="1" ht="36" customHeight="1">
      <c r="A58" s="510" t="s">
        <v>501</v>
      </c>
      <c r="B58" s="1282" t="s">
        <v>885</v>
      </c>
      <c r="C58" s="1281"/>
      <c r="D58" s="1281"/>
      <c r="E58" s="535"/>
    </row>
    <row r="59" spans="1:5" s="336" customFormat="1" ht="42" customHeight="1">
      <c r="A59" s="510" t="s">
        <v>502</v>
      </c>
      <c r="B59" s="1282" t="s">
        <v>949</v>
      </c>
      <c r="C59" s="1281"/>
      <c r="D59" s="1281"/>
      <c r="E59" s="535"/>
    </row>
    <row r="60" spans="1:5" s="336" customFormat="1" ht="80.25" customHeight="1">
      <c r="A60" s="958" t="s">
        <v>752</v>
      </c>
      <c r="B60" s="1292"/>
      <c r="C60" s="1293"/>
      <c r="D60" s="1293"/>
      <c r="E60" s="535"/>
    </row>
    <row r="61" spans="1:5" s="336" customFormat="1" ht="24.9" customHeight="1">
      <c r="A61" s="1310" t="s">
        <v>751</v>
      </c>
      <c r="B61" s="1295" t="s">
        <v>910</v>
      </c>
      <c r="C61" s="1296"/>
      <c r="D61" s="1296"/>
      <c r="E61" s="535"/>
    </row>
    <row r="62" spans="1:5" s="336" customFormat="1" ht="42" customHeight="1">
      <c r="A62" s="1311"/>
      <c r="B62" s="1090" t="s">
        <v>483</v>
      </c>
      <c r="C62" s="1288" t="s">
        <v>911</v>
      </c>
      <c r="D62" s="1281"/>
      <c r="E62" s="535"/>
    </row>
    <row r="63" spans="1:5" s="336" customFormat="1" ht="36" customHeight="1">
      <c r="A63" s="389"/>
      <c r="B63" s="1090" t="s">
        <v>135</v>
      </c>
      <c r="C63" s="1288" t="s">
        <v>886</v>
      </c>
      <c r="D63" s="1281"/>
      <c r="E63" s="535"/>
    </row>
    <row r="64" spans="1:5" s="336" customFormat="1" ht="42" customHeight="1">
      <c r="A64" s="389" t="s">
        <v>503</v>
      </c>
      <c r="B64" s="1282" t="s">
        <v>887</v>
      </c>
      <c r="C64" s="1281"/>
      <c r="D64" s="1281"/>
      <c r="E64" s="535"/>
    </row>
    <row r="65" spans="1:5" s="336" customFormat="1" ht="62.4" customHeight="1">
      <c r="A65" s="389" t="s">
        <v>753</v>
      </c>
      <c r="B65" s="1297" t="s">
        <v>663</v>
      </c>
      <c r="C65" s="1298"/>
      <c r="D65" s="1298"/>
      <c r="E65" s="535"/>
    </row>
    <row r="66" spans="1:5" s="336" customFormat="1" ht="36" customHeight="1">
      <c r="A66" s="502" t="s">
        <v>504</v>
      </c>
      <c r="B66" s="1283"/>
      <c r="C66" s="1284"/>
      <c r="D66" s="1284"/>
      <c r="E66" s="535"/>
    </row>
    <row r="67" spans="1:5" s="336" customFormat="1" ht="58.8" customHeight="1">
      <c r="A67" s="510" t="s">
        <v>505</v>
      </c>
      <c r="B67" s="1288" t="s">
        <v>888</v>
      </c>
      <c r="C67" s="1281"/>
      <c r="D67" s="1281"/>
      <c r="E67" s="535"/>
    </row>
    <row r="68" spans="1:5" s="336" customFormat="1" ht="48.9" customHeight="1">
      <c r="A68" s="388"/>
      <c r="B68" s="1089"/>
      <c r="C68" s="1089"/>
      <c r="D68" s="1089"/>
      <c r="E68" s="535"/>
    </row>
    <row r="69" spans="1:5" s="336" customFormat="1" ht="51" customHeight="1">
      <c r="A69" s="388"/>
      <c r="B69" s="1089"/>
      <c r="C69" s="1089"/>
      <c r="D69" s="1089"/>
      <c r="E69" s="535"/>
    </row>
    <row r="70" spans="1:5" s="336" customFormat="1" ht="26.4" customHeight="1">
      <c r="A70" s="388"/>
      <c r="B70" s="1089"/>
      <c r="C70" s="1089"/>
      <c r="D70" s="1089"/>
      <c r="E70" s="535"/>
    </row>
    <row r="71" spans="1:5" ht="31.8" customHeight="1" thickBot="1">
      <c r="A71" s="551"/>
      <c r="B71" s="1094"/>
      <c r="C71" s="1095"/>
      <c r="D71" s="1096"/>
      <c r="E71" s="550"/>
    </row>
  </sheetData>
  <mergeCells count="70">
    <mergeCell ref="A3:E3"/>
    <mergeCell ref="A1:E1"/>
    <mergeCell ref="A2:E2"/>
    <mergeCell ref="B12:D12"/>
    <mergeCell ref="B13:D13"/>
    <mergeCell ref="C15:D15"/>
    <mergeCell ref="A61:A62"/>
    <mergeCell ref="B5:D5"/>
    <mergeCell ref="B6:D6"/>
    <mergeCell ref="A4:E4"/>
    <mergeCell ref="C14:D14"/>
    <mergeCell ref="C10:D10"/>
    <mergeCell ref="C11:D11"/>
    <mergeCell ref="B7:D7"/>
    <mergeCell ref="B8:D8"/>
    <mergeCell ref="B9:D9"/>
    <mergeCell ref="C29:D29"/>
    <mergeCell ref="C23:D23"/>
    <mergeCell ref="C24:D24"/>
    <mergeCell ref="C30:D30"/>
    <mergeCell ref="C16:D16"/>
    <mergeCell ref="B17:D17"/>
    <mergeCell ref="B18:D18"/>
    <mergeCell ref="B19:D19"/>
    <mergeCell ref="B20:D20"/>
    <mergeCell ref="B21:D21"/>
    <mergeCell ref="B22:D22"/>
    <mergeCell ref="B25:D25"/>
    <mergeCell ref="B26:D26"/>
    <mergeCell ref="B27:D27"/>
    <mergeCell ref="C28:D28"/>
    <mergeCell ref="C31:D31"/>
    <mergeCell ref="C32:D32"/>
    <mergeCell ref="B47:D47"/>
    <mergeCell ref="B48:D48"/>
    <mergeCell ref="B43:D43"/>
    <mergeCell ref="B44:D44"/>
    <mergeCell ref="B33:D33"/>
    <mergeCell ref="C34:D34"/>
    <mergeCell ref="C35:D35"/>
    <mergeCell ref="C36:D36"/>
    <mergeCell ref="C41:D41"/>
    <mergeCell ref="B42:D42"/>
    <mergeCell ref="B45:D45"/>
    <mergeCell ref="B46:D46"/>
    <mergeCell ref="B67:D67"/>
    <mergeCell ref="B61:D61"/>
    <mergeCell ref="C63:D63"/>
    <mergeCell ref="C62:D62"/>
    <mergeCell ref="B64:D64"/>
    <mergeCell ref="B65:D65"/>
    <mergeCell ref="B66:D66"/>
    <mergeCell ref="B59:D59"/>
    <mergeCell ref="B60:D60"/>
    <mergeCell ref="B55:D55"/>
    <mergeCell ref="B56:D56"/>
    <mergeCell ref="B58:D58"/>
    <mergeCell ref="B57:D57"/>
    <mergeCell ref="B52:D52"/>
    <mergeCell ref="B53:D53"/>
    <mergeCell ref="B54:D54"/>
    <mergeCell ref="B50:D50"/>
    <mergeCell ref="G36:H36"/>
    <mergeCell ref="G37:H37"/>
    <mergeCell ref="B49:D49"/>
    <mergeCell ref="B51:D51"/>
    <mergeCell ref="C37:D37"/>
    <mergeCell ref="C38:D38"/>
    <mergeCell ref="C39:D39"/>
    <mergeCell ref="C40:D40"/>
  </mergeCells>
  <phoneticPr fontId="4" type="noConversion"/>
  <printOptions horizontalCentered="1"/>
  <pageMargins left="0.43307086614173229" right="0.43307086614173229" top="0.55118110236220474" bottom="0.78740157480314965" header="0.51181102362204722" footer="0.51181102362204722"/>
  <pageSetup paperSize="9" firstPageNumber="27" orientation="portrait" useFirstPageNumber="1" r:id="rId1"/>
  <headerFooter alignWithMargins="0">
    <oddFooter>&amp;C&amp;P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37">
    <tabColor rgb="FFFFFF00"/>
  </sheetPr>
  <dimension ref="A1:K29"/>
  <sheetViews>
    <sheetView showGridLines="0" view="pageBreakPreview" topLeftCell="A11" zoomScaleNormal="80" zoomScaleSheetLayoutView="100" workbookViewId="0">
      <selection activeCell="F16" sqref="F16:G16"/>
    </sheetView>
  </sheetViews>
  <sheetFormatPr defaultColWidth="12" defaultRowHeight="21"/>
  <cols>
    <col min="1" max="1" width="26.109375" style="222" customWidth="1"/>
    <col min="2" max="2" width="9" style="222" customWidth="1"/>
    <col min="3" max="3" width="10.109375" style="222" customWidth="1"/>
    <col min="4" max="4" width="7.77734375" style="222" customWidth="1"/>
    <col min="5" max="5" width="10.33203125" style="222" customWidth="1"/>
    <col min="6" max="6" width="3.88671875" style="402" customWidth="1"/>
    <col min="7" max="7" width="26.88671875" style="289" customWidth="1"/>
    <col min="8" max="10" width="12" style="222"/>
    <col min="11" max="11" width="45.88671875" style="222" customWidth="1"/>
    <col min="12" max="12" width="14.44140625" style="222" bestFit="1" customWidth="1"/>
    <col min="13" max="16384" width="12" style="222"/>
  </cols>
  <sheetData>
    <row r="1" spans="1:11" s="208" customFormat="1" ht="21" customHeight="1">
      <c r="A1" s="1163" t="s">
        <v>58</v>
      </c>
      <c r="B1" s="1163"/>
      <c r="C1" s="1163"/>
      <c r="D1" s="1163"/>
      <c r="E1" s="1163"/>
      <c r="F1" s="1163"/>
      <c r="G1" s="1163"/>
    </row>
    <row r="2" spans="1:11" s="209" customFormat="1" ht="21" customHeight="1">
      <c r="A2" s="1259" t="s">
        <v>59</v>
      </c>
      <c r="B2" s="1259"/>
      <c r="C2" s="1259"/>
      <c r="D2" s="1259"/>
      <c r="E2" s="1259"/>
      <c r="F2" s="1259"/>
      <c r="G2" s="1259"/>
    </row>
    <row r="3" spans="1:11" s="209" customFormat="1" ht="24.75" customHeight="1">
      <c r="A3" s="1325" t="s">
        <v>446</v>
      </c>
      <c r="B3" s="1326"/>
      <c r="C3" s="1326"/>
      <c r="D3" s="1326"/>
      <c r="E3" s="1326"/>
      <c r="F3" s="1326"/>
      <c r="G3" s="1326"/>
    </row>
    <row r="4" spans="1:11" s="210" customFormat="1" ht="24.75" customHeight="1" thickBot="1">
      <c r="A4" s="1327" t="s">
        <v>734</v>
      </c>
      <c r="B4" s="1328"/>
      <c r="C4" s="1328"/>
      <c r="D4" s="1328"/>
      <c r="E4" s="1328"/>
      <c r="F4" s="1328"/>
      <c r="G4" s="1328"/>
    </row>
    <row r="5" spans="1:11" s="210" customFormat="1" ht="23.85" customHeight="1">
      <c r="A5" s="1331" t="s">
        <v>395</v>
      </c>
      <c r="B5" s="1339" t="s">
        <v>329</v>
      </c>
      <c r="C5" s="1340"/>
      <c r="D5" s="1341"/>
      <c r="E5" s="1337" t="s">
        <v>269</v>
      </c>
      <c r="F5" s="1333" t="s">
        <v>77</v>
      </c>
      <c r="G5" s="1334"/>
    </row>
    <row r="6" spans="1:11" s="210" customFormat="1" ht="36" customHeight="1">
      <c r="A6" s="1332"/>
      <c r="B6" s="503" t="s">
        <v>429</v>
      </c>
      <c r="C6" s="256" t="s">
        <v>786</v>
      </c>
      <c r="D6" s="256" t="s">
        <v>514</v>
      </c>
      <c r="E6" s="1338"/>
      <c r="F6" s="1335"/>
      <c r="G6" s="1336"/>
    </row>
    <row r="7" spans="1:11" s="215" customFormat="1" ht="15" customHeight="1">
      <c r="A7" s="211"/>
      <c r="B7" s="414"/>
      <c r="C7" s="414"/>
      <c r="D7" s="414"/>
      <c r="E7" s="414"/>
      <c r="F7" s="400"/>
      <c r="G7" s="412"/>
    </row>
    <row r="8" spans="1:11" s="219" customFormat="1" ht="30" customHeight="1">
      <c r="A8" s="405" t="s">
        <v>112</v>
      </c>
      <c r="B8" s="427">
        <f>B9+B18</f>
        <v>92052</v>
      </c>
      <c r="C8" s="427">
        <f>C9+C18</f>
        <v>3200</v>
      </c>
      <c r="D8" s="427">
        <f>D9+D18</f>
        <v>15</v>
      </c>
      <c r="E8" s="427">
        <f>SUM(B8:D8)</f>
        <v>95267</v>
      </c>
      <c r="F8" s="401"/>
      <c r="G8" s="413"/>
    </row>
    <row r="9" spans="1:11" s="219" customFormat="1" ht="30" customHeight="1">
      <c r="A9" s="405" t="s">
        <v>261</v>
      </c>
      <c r="B9" s="427">
        <f>B10+B13</f>
        <v>91266</v>
      </c>
      <c r="C9" s="427">
        <f>C10+C13</f>
        <v>3200</v>
      </c>
      <c r="D9" s="427">
        <f>D10+D13</f>
        <v>15</v>
      </c>
      <c r="E9" s="427">
        <f>SUM(B9:D9)</f>
        <v>94481</v>
      </c>
      <c r="F9" s="401"/>
      <c r="G9" s="591"/>
    </row>
    <row r="10" spans="1:11" s="593" customFormat="1" ht="30" customHeight="1">
      <c r="A10" s="405" t="s">
        <v>431</v>
      </c>
      <c r="B10" s="427">
        <f>B11</f>
        <v>91221</v>
      </c>
      <c r="C10" s="504">
        <f>C11</f>
        <v>0</v>
      </c>
      <c r="D10" s="504">
        <f>D11</f>
        <v>0</v>
      </c>
      <c r="E10" s="427">
        <f>SUM(B10:D10)</f>
        <v>91221</v>
      </c>
      <c r="F10" s="401"/>
      <c r="G10" s="592"/>
    </row>
    <row r="11" spans="1:11" ht="45" customHeight="1">
      <c r="A11" s="216" t="s">
        <v>270</v>
      </c>
      <c r="B11" s="428">
        <v>91221</v>
      </c>
      <c r="C11" s="466">
        <v>0</v>
      </c>
      <c r="D11" s="466">
        <v>0</v>
      </c>
      <c r="E11" s="428">
        <f>SUM(B11:D11)</f>
        <v>91221</v>
      </c>
      <c r="F11" s="1329" t="s">
        <v>715</v>
      </c>
      <c r="G11" s="1330"/>
      <c r="K11" s="723"/>
    </row>
    <row r="12" spans="1:11" ht="141.75" customHeight="1">
      <c r="A12" s="239" t="s">
        <v>282</v>
      </c>
      <c r="B12" s="428"/>
      <c r="C12" s="415"/>
      <c r="D12" s="415"/>
      <c r="E12" s="428"/>
      <c r="F12" s="1346" t="s">
        <v>918</v>
      </c>
      <c r="G12" s="1347"/>
      <c r="K12" s="722"/>
    </row>
    <row r="13" spans="1:11" s="593" customFormat="1" ht="29.25" customHeight="1">
      <c r="A13" s="405" t="s">
        <v>432</v>
      </c>
      <c r="B13" s="427">
        <f>SUM(B14:B16)</f>
        <v>45</v>
      </c>
      <c r="C13" s="427">
        <f>SUM(C14:C16)</f>
        <v>3200</v>
      </c>
      <c r="D13" s="427">
        <f>SUM(D14:D16)</f>
        <v>15</v>
      </c>
      <c r="E13" s="427">
        <f>SUM(B13:D13)</f>
        <v>3260</v>
      </c>
      <c r="F13" s="401"/>
      <c r="G13" s="594"/>
    </row>
    <row r="14" spans="1:11" s="683" customFormat="1" ht="39.6" customHeight="1">
      <c r="A14" s="216" t="s">
        <v>270</v>
      </c>
      <c r="B14" s="428">
        <v>45</v>
      </c>
      <c r="C14" s="466">
        <v>0</v>
      </c>
      <c r="D14" s="466">
        <v>0</v>
      </c>
      <c r="E14" s="428">
        <f>SUM(B14:D14)</f>
        <v>45</v>
      </c>
      <c r="F14" s="1350" t="s">
        <v>792</v>
      </c>
      <c r="G14" s="1351"/>
    </row>
    <row r="15" spans="1:11" s="683" customFormat="1" ht="41.4" customHeight="1">
      <c r="A15" s="216" t="s">
        <v>273</v>
      </c>
      <c r="B15" s="466">
        <v>0</v>
      </c>
      <c r="C15" s="428">
        <v>3200</v>
      </c>
      <c r="D15" s="466">
        <v>0</v>
      </c>
      <c r="E15" s="428">
        <f>SUM(B15:D15)</f>
        <v>3200</v>
      </c>
      <c r="F15" s="1344" t="s">
        <v>958</v>
      </c>
      <c r="G15" s="1345"/>
      <c r="K15" s="684"/>
    </row>
    <row r="16" spans="1:11" s="683" customFormat="1" ht="32.1" customHeight="1">
      <c r="A16" s="216" t="s">
        <v>515</v>
      </c>
      <c r="B16" s="466">
        <v>0</v>
      </c>
      <c r="C16" s="466">
        <v>0</v>
      </c>
      <c r="D16" s="428">
        <v>15</v>
      </c>
      <c r="E16" s="428">
        <f>SUM(B16:D16)</f>
        <v>15</v>
      </c>
      <c r="F16" s="1344" t="s">
        <v>957</v>
      </c>
      <c r="G16" s="1345"/>
      <c r="K16" s="684"/>
    </row>
    <row r="17" spans="1:11" ht="13.2" customHeight="1">
      <c r="A17" s="216"/>
      <c r="B17" s="416"/>
      <c r="C17" s="415"/>
      <c r="D17" s="415"/>
      <c r="E17" s="428"/>
      <c r="F17" s="490"/>
      <c r="G17" s="491"/>
    </row>
    <row r="18" spans="1:11" s="593" customFormat="1" ht="30" customHeight="1">
      <c r="A18" s="405" t="s">
        <v>262</v>
      </c>
      <c r="B18" s="427">
        <f t="shared" ref="B18:D19" si="0">B19</f>
        <v>786</v>
      </c>
      <c r="C18" s="504">
        <f t="shared" si="0"/>
        <v>0</v>
      </c>
      <c r="D18" s="504">
        <f t="shared" si="0"/>
        <v>0</v>
      </c>
      <c r="E18" s="427">
        <f>SUM(B18:D18)</f>
        <v>786</v>
      </c>
      <c r="F18" s="1348"/>
      <c r="G18" s="1349"/>
    </row>
    <row r="19" spans="1:11" s="593" customFormat="1" ht="30" customHeight="1">
      <c r="A19" s="405" t="s">
        <v>432</v>
      </c>
      <c r="B19" s="427">
        <f t="shared" si="0"/>
        <v>786</v>
      </c>
      <c r="C19" s="504">
        <f t="shared" si="0"/>
        <v>0</v>
      </c>
      <c r="D19" s="504">
        <f t="shared" si="0"/>
        <v>0</v>
      </c>
      <c r="E19" s="427">
        <f>SUM(B19:D19)</f>
        <v>786</v>
      </c>
      <c r="F19" s="1352"/>
      <c r="G19" s="1353"/>
      <c r="I19" s="603"/>
      <c r="J19" s="603"/>
      <c r="K19" s="603"/>
    </row>
    <row r="20" spans="1:11" ht="30" customHeight="1">
      <c r="A20" s="216" t="s">
        <v>270</v>
      </c>
      <c r="B20" s="428">
        <v>786</v>
      </c>
      <c r="C20" s="466">
        <v>0</v>
      </c>
      <c r="D20" s="466">
        <v>0</v>
      </c>
      <c r="E20" s="428">
        <f>SUM(B20:D20)</f>
        <v>786</v>
      </c>
      <c r="F20" s="1342" t="s">
        <v>953</v>
      </c>
      <c r="G20" s="1343"/>
      <c r="I20" s="603"/>
      <c r="J20" s="603"/>
      <c r="K20" s="603"/>
    </row>
    <row r="21" spans="1:11" ht="18" customHeight="1">
      <c r="A21" s="216"/>
      <c r="B21" s="428"/>
      <c r="C21" s="466"/>
      <c r="D21" s="466"/>
      <c r="E21" s="428"/>
      <c r="F21" s="1342"/>
      <c r="G21" s="1343"/>
      <c r="I21" s="603"/>
      <c r="J21" s="603"/>
      <c r="K21" s="603"/>
    </row>
    <row r="22" spans="1:11" ht="18.600000000000001" customHeight="1">
      <c r="A22" s="216"/>
      <c r="B22" s="428"/>
      <c r="C22" s="466"/>
      <c r="D22" s="466"/>
      <c r="E22" s="428"/>
      <c r="F22" s="604"/>
      <c r="G22" s="721"/>
      <c r="I22" s="603"/>
      <c r="J22" s="603"/>
      <c r="K22" s="603"/>
    </row>
    <row r="23" spans="1:11" ht="15.6" customHeight="1">
      <c r="A23" s="216"/>
      <c r="B23" s="428"/>
      <c r="C23" s="466"/>
      <c r="D23" s="466"/>
      <c r="E23" s="428"/>
      <c r="F23" s="604"/>
      <c r="G23" s="721"/>
      <c r="I23" s="603"/>
      <c r="J23" s="603"/>
      <c r="K23" s="603"/>
    </row>
    <row r="24" spans="1:11" s="595" customFormat="1" ht="30" customHeight="1" thickBot="1">
      <c r="A24" s="553" t="s">
        <v>60</v>
      </c>
      <c r="B24" s="554">
        <f>B8</f>
        <v>92052</v>
      </c>
      <c r="C24" s="554">
        <f>C8</f>
        <v>3200</v>
      </c>
      <c r="D24" s="554">
        <f>D8</f>
        <v>15</v>
      </c>
      <c r="E24" s="554">
        <f>SUM(B24:D24)</f>
        <v>95267</v>
      </c>
      <c r="F24" s="555"/>
      <c r="G24" s="556"/>
    </row>
    <row r="25" spans="1:11" s="289" customFormat="1" ht="13.8">
      <c r="F25" s="402"/>
    </row>
    <row r="26" spans="1:11" s="289" customFormat="1" ht="13.8">
      <c r="F26" s="402"/>
      <c r="K26" s="316"/>
    </row>
    <row r="29" spans="1:11">
      <c r="H29" s="243"/>
    </row>
  </sheetData>
  <mergeCells count="16">
    <mergeCell ref="F20:G21"/>
    <mergeCell ref="F15:G15"/>
    <mergeCell ref="F12:G12"/>
    <mergeCell ref="F18:G18"/>
    <mergeCell ref="F14:G14"/>
    <mergeCell ref="F19:G19"/>
    <mergeCell ref="F16:G16"/>
    <mergeCell ref="A1:G1"/>
    <mergeCell ref="A2:G2"/>
    <mergeCell ref="A3:G3"/>
    <mergeCell ref="A4:G4"/>
    <mergeCell ref="F11:G11"/>
    <mergeCell ref="A5:A6"/>
    <mergeCell ref="F5:G6"/>
    <mergeCell ref="E5:E6"/>
    <mergeCell ref="B5:D5"/>
  </mergeCells>
  <phoneticPr fontId="26" type="noConversion"/>
  <printOptions horizontalCentered="1"/>
  <pageMargins left="0.47244094488188981" right="0.39370078740157483" top="0.59055118110236227" bottom="0.78740157480314965" header="0.51181102362204722" footer="0.51181102362204722"/>
  <pageSetup paperSize="9" firstPageNumber="31" orientation="portrait" useFirstPageNumber="1" r:id="rId1"/>
  <headerFooter alignWithMargins="0">
    <oddFooter>&amp;C&amp;P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38">
    <tabColor rgb="FFFFC000"/>
  </sheetPr>
  <dimension ref="A1:W33"/>
  <sheetViews>
    <sheetView showGridLines="0" view="pageBreakPreview" topLeftCell="A10" zoomScaleNormal="60" zoomScaleSheetLayoutView="100" workbookViewId="0">
      <selection activeCell="D30" sqref="D30"/>
    </sheetView>
  </sheetViews>
  <sheetFormatPr defaultColWidth="12" defaultRowHeight="21"/>
  <cols>
    <col min="1" max="1" width="29.21875" style="222" customWidth="1"/>
    <col min="2" max="2" width="15.109375" style="222" customWidth="1"/>
    <col min="3" max="3" width="15.44140625" style="222" customWidth="1"/>
    <col min="4" max="4" width="15" style="222" customWidth="1"/>
    <col min="5" max="5" width="15.109375" style="222" customWidth="1"/>
    <col min="6" max="9" width="12.6640625" style="222" customWidth="1"/>
    <col min="10" max="10" width="8.6640625" style="222" customWidth="1"/>
    <col min="11" max="11" width="8.44140625" style="222" customWidth="1"/>
    <col min="12" max="12" width="12.6640625" style="222" customWidth="1"/>
    <col min="13" max="13" width="11.88671875" style="222" customWidth="1"/>
    <col min="14" max="16384" width="12" style="222"/>
  </cols>
  <sheetData>
    <row r="1" spans="1:23" s="17" customFormat="1" ht="22.2">
      <c r="A1" s="1369" t="s">
        <v>853</v>
      </c>
      <c r="B1" s="1370"/>
      <c r="C1" s="1370"/>
      <c r="D1" s="1370"/>
      <c r="E1" s="1370"/>
      <c r="F1" s="1371" t="s">
        <v>852</v>
      </c>
      <c r="G1" s="1371"/>
      <c r="H1" s="1371"/>
      <c r="I1" s="1371"/>
      <c r="J1" s="1371"/>
      <c r="K1" s="1371"/>
      <c r="L1" s="1371"/>
      <c r="M1" s="1371"/>
    </row>
    <row r="2" spans="1:23" s="17" customFormat="1" ht="22.2">
      <c r="A2" s="1366" t="s">
        <v>839</v>
      </c>
      <c r="B2" s="1366"/>
      <c r="C2" s="1366"/>
      <c r="D2" s="1366"/>
      <c r="E2" s="1366"/>
      <c r="F2" s="1367" t="s">
        <v>851</v>
      </c>
      <c r="G2" s="1368"/>
      <c r="H2" s="1368"/>
      <c r="I2" s="1368"/>
      <c r="J2" s="1368"/>
      <c r="K2" s="1368"/>
      <c r="L2" s="1368"/>
      <c r="M2" s="1368"/>
    </row>
    <row r="3" spans="1:23" s="209" customFormat="1" ht="24.75" customHeight="1">
      <c r="A3" s="1359" t="s">
        <v>847</v>
      </c>
      <c r="B3" s="1360"/>
      <c r="C3" s="1360"/>
      <c r="D3" s="1360"/>
      <c r="E3" s="1360"/>
      <c r="F3" s="1361" t="s">
        <v>848</v>
      </c>
      <c r="G3" s="1362"/>
      <c r="H3" s="1362"/>
      <c r="I3" s="1362"/>
      <c r="J3" s="1362"/>
      <c r="K3" s="1362"/>
      <c r="L3" s="1362"/>
      <c r="M3" s="1362"/>
    </row>
    <row r="4" spans="1:23" s="227" customFormat="1" ht="24.75" customHeight="1" thickBot="1">
      <c r="A4" s="1363" t="s">
        <v>849</v>
      </c>
      <c r="B4" s="1363"/>
      <c r="C4" s="1363"/>
      <c r="D4" s="1363"/>
      <c r="E4" s="1363"/>
      <c r="F4" s="1364" t="s">
        <v>850</v>
      </c>
      <c r="G4" s="1365"/>
      <c r="H4" s="1365"/>
      <c r="I4" s="1365"/>
      <c r="J4" s="1365"/>
      <c r="K4" s="1365"/>
      <c r="L4" s="275"/>
      <c r="M4" s="276" t="s">
        <v>85</v>
      </c>
    </row>
    <row r="5" spans="1:23" s="210" customFormat="1" ht="21" customHeight="1">
      <c r="A5" s="1374" t="s">
        <v>117</v>
      </c>
      <c r="B5" s="1356" t="s">
        <v>118</v>
      </c>
      <c r="C5" s="1357"/>
      <c r="D5" s="1357"/>
      <c r="E5" s="1357"/>
      <c r="F5" s="1357"/>
      <c r="G5" s="1358"/>
      <c r="H5" s="1356" t="s">
        <v>119</v>
      </c>
      <c r="I5" s="1357"/>
      <c r="J5" s="1357"/>
      <c r="K5" s="1358"/>
      <c r="L5" s="1354" t="s">
        <v>120</v>
      </c>
      <c r="M5" s="1355"/>
    </row>
    <row r="6" spans="1:23" s="210" customFormat="1" ht="21" customHeight="1">
      <c r="A6" s="1375"/>
      <c r="B6" s="1372" t="s">
        <v>121</v>
      </c>
      <c r="C6" s="1384" t="s">
        <v>122</v>
      </c>
      <c r="D6" s="1372" t="s">
        <v>544</v>
      </c>
      <c r="E6" s="1372" t="s">
        <v>123</v>
      </c>
      <c r="F6" s="1380" t="s">
        <v>124</v>
      </c>
      <c r="G6" s="1381"/>
      <c r="H6" s="1382" t="s">
        <v>125</v>
      </c>
      <c r="I6" s="1372" t="s">
        <v>126</v>
      </c>
      <c r="J6" s="1380" t="s">
        <v>124</v>
      </c>
      <c r="K6" s="1381"/>
      <c r="L6" s="1372" t="s">
        <v>127</v>
      </c>
      <c r="M6" s="1377" t="s">
        <v>128</v>
      </c>
    </row>
    <row r="7" spans="1:23" s="210" customFormat="1" ht="21" customHeight="1">
      <c r="A7" s="1376"/>
      <c r="B7" s="1373" t="s">
        <v>129</v>
      </c>
      <c r="C7" s="1385" t="s">
        <v>122</v>
      </c>
      <c r="D7" s="1373" t="s">
        <v>130</v>
      </c>
      <c r="E7" s="1373" t="s">
        <v>131</v>
      </c>
      <c r="F7" s="228" t="s">
        <v>132</v>
      </c>
      <c r="G7" s="228" t="s">
        <v>128</v>
      </c>
      <c r="H7" s="1383"/>
      <c r="I7" s="1373" t="s">
        <v>133</v>
      </c>
      <c r="J7" s="228" t="s">
        <v>132</v>
      </c>
      <c r="K7" s="228" t="s">
        <v>128</v>
      </c>
      <c r="L7" s="1379"/>
      <c r="M7" s="1378"/>
    </row>
    <row r="8" spans="1:23" s="227" customFormat="1" ht="15" customHeight="1">
      <c r="A8" s="211"/>
      <c r="B8" s="229"/>
      <c r="C8" s="229"/>
      <c r="D8" s="229"/>
      <c r="E8" s="229"/>
      <c r="F8" s="229"/>
      <c r="G8" s="229"/>
      <c r="H8" s="229"/>
      <c r="I8" s="229"/>
      <c r="J8" s="229"/>
      <c r="K8" s="229"/>
      <c r="L8" s="229"/>
      <c r="M8" s="230"/>
    </row>
    <row r="9" spans="1:23" s="233" customFormat="1" ht="30" customHeight="1">
      <c r="A9" s="405" t="s">
        <v>112</v>
      </c>
      <c r="B9" s="504">
        <f>B10+B14</f>
        <v>0</v>
      </c>
      <c r="C9" s="504">
        <f>C10+C14</f>
        <v>0</v>
      </c>
      <c r="D9" s="504">
        <f>D10+D14</f>
        <v>0</v>
      </c>
      <c r="E9" s="427">
        <f>E10+E14</f>
        <v>95267</v>
      </c>
      <c r="F9" s="427">
        <f>SUM(B9:E9)</f>
        <v>95267</v>
      </c>
      <c r="G9" s="429">
        <f>E9/F9*100</f>
        <v>100</v>
      </c>
      <c r="H9" s="504">
        <f>H10+H14</f>
        <v>0</v>
      </c>
      <c r="I9" s="504">
        <f>I10+I14</f>
        <v>0</v>
      </c>
      <c r="J9" s="504">
        <f>J10+J14</f>
        <v>0</v>
      </c>
      <c r="K9" s="504">
        <f>K10+K14</f>
        <v>0</v>
      </c>
      <c r="L9" s="427">
        <f>F9</f>
        <v>95267</v>
      </c>
      <c r="M9" s="430">
        <f>M10+M14</f>
        <v>100</v>
      </c>
    </row>
    <row r="10" spans="1:23" s="233" customFormat="1" ht="30" customHeight="1">
      <c r="A10" s="405" t="s">
        <v>261</v>
      </c>
      <c r="B10" s="504">
        <f t="shared" ref="B10:D11" si="0">B11</f>
        <v>0</v>
      </c>
      <c r="C10" s="504">
        <f t="shared" si="0"/>
        <v>0</v>
      </c>
      <c r="D10" s="504">
        <f t="shared" si="0"/>
        <v>0</v>
      </c>
      <c r="E10" s="427">
        <f>E11+E12</f>
        <v>94481</v>
      </c>
      <c r="F10" s="427">
        <f>F11+F12</f>
        <v>94481</v>
      </c>
      <c r="G10" s="429">
        <f>E10/F10*100</f>
        <v>100</v>
      </c>
      <c r="H10" s="504">
        <f t="shared" ref="H10:K11" si="1">H11</f>
        <v>0</v>
      </c>
      <c r="I10" s="504">
        <f t="shared" si="1"/>
        <v>0</v>
      </c>
      <c r="J10" s="504">
        <f t="shared" si="1"/>
        <v>0</v>
      </c>
      <c r="K10" s="504">
        <f t="shared" si="1"/>
        <v>0</v>
      </c>
      <c r="L10" s="427">
        <f>F10</f>
        <v>94481</v>
      </c>
      <c r="M10" s="430">
        <f>ROUND(L10/L9*100,2)</f>
        <v>99.17</v>
      </c>
      <c r="N10" s="227"/>
      <c r="O10" s="873"/>
      <c r="P10" s="227"/>
      <c r="Q10" s="227"/>
      <c r="R10" s="227"/>
      <c r="S10" s="227"/>
      <c r="T10" s="227"/>
      <c r="U10" s="227"/>
      <c r="V10" s="227"/>
      <c r="W10" s="227"/>
    </row>
    <row r="11" spans="1:23" s="233" customFormat="1" ht="30" customHeight="1">
      <c r="A11" s="216" t="s">
        <v>100</v>
      </c>
      <c r="B11" s="466">
        <f t="shared" si="0"/>
        <v>0</v>
      </c>
      <c r="C11" s="466">
        <f t="shared" si="0"/>
        <v>0</v>
      </c>
      <c r="D11" s="466">
        <f t="shared" si="0"/>
        <v>0</v>
      </c>
      <c r="E11" s="428">
        <f>固定資產建設改良!E10</f>
        <v>91221</v>
      </c>
      <c r="F11" s="428">
        <f>E11</f>
        <v>91221</v>
      </c>
      <c r="G11" s="431">
        <f>E11/F11*100</f>
        <v>100</v>
      </c>
      <c r="H11" s="466">
        <f t="shared" si="1"/>
        <v>0</v>
      </c>
      <c r="I11" s="466">
        <f t="shared" si="1"/>
        <v>0</v>
      </c>
      <c r="J11" s="466">
        <f t="shared" si="1"/>
        <v>0</v>
      </c>
      <c r="K11" s="466">
        <f t="shared" si="1"/>
        <v>0</v>
      </c>
      <c r="L11" s="428">
        <f>F11</f>
        <v>91221</v>
      </c>
      <c r="M11" s="434">
        <f>ROUND(L11/L9*100,2)</f>
        <v>95.75</v>
      </c>
      <c r="N11" s="227"/>
      <c r="O11" s="227"/>
      <c r="P11" s="227"/>
      <c r="Q11" s="227"/>
      <c r="R11" s="227"/>
      <c r="S11" s="227"/>
      <c r="T11" s="227"/>
      <c r="U11" s="227"/>
      <c r="V11" s="227"/>
      <c r="W11" s="227"/>
    </row>
    <row r="12" spans="1:23" s="227" customFormat="1" ht="30" customHeight="1">
      <c r="A12" s="236" t="s">
        <v>271</v>
      </c>
      <c r="B12" s="466">
        <v>0</v>
      </c>
      <c r="C12" s="466">
        <v>0</v>
      </c>
      <c r="D12" s="466">
        <v>0</v>
      </c>
      <c r="E12" s="428">
        <f>固定資產建設改良!E13</f>
        <v>3260</v>
      </c>
      <c r="F12" s="428">
        <f>E12</f>
        <v>3260</v>
      </c>
      <c r="G12" s="431">
        <f>E12/F12*100</f>
        <v>100</v>
      </c>
      <c r="H12" s="466">
        <v>0</v>
      </c>
      <c r="I12" s="466">
        <v>0</v>
      </c>
      <c r="J12" s="466">
        <v>0</v>
      </c>
      <c r="K12" s="466">
        <v>0</v>
      </c>
      <c r="L12" s="428">
        <f>F12</f>
        <v>3260</v>
      </c>
      <c r="M12" s="434">
        <f>ROUND(L12/L9*100,2)</f>
        <v>3.42</v>
      </c>
    </row>
    <row r="13" spans="1:23" s="227" customFormat="1" ht="12.75" customHeight="1">
      <c r="A13" s="216"/>
      <c r="B13" s="220"/>
      <c r="C13" s="220"/>
      <c r="D13" s="220"/>
      <c r="E13" s="220"/>
      <c r="F13" s="268"/>
      <c r="G13" s="292"/>
      <c r="H13" s="504"/>
      <c r="I13" s="504"/>
      <c r="J13" s="220"/>
      <c r="K13" s="234"/>
      <c r="L13" s="268"/>
      <c r="M13" s="369"/>
    </row>
    <row r="14" spans="1:23" s="227" customFormat="1" ht="30" customHeight="1">
      <c r="A14" s="405" t="s">
        <v>262</v>
      </c>
      <c r="B14" s="504">
        <f>B15</f>
        <v>0</v>
      </c>
      <c r="C14" s="504">
        <f>C15</f>
        <v>0</v>
      </c>
      <c r="D14" s="504">
        <f>D15</f>
        <v>0</v>
      </c>
      <c r="E14" s="427">
        <f>E15</f>
        <v>786</v>
      </c>
      <c r="F14" s="427">
        <f>E14</f>
        <v>786</v>
      </c>
      <c r="G14" s="429">
        <f>E14/F14*100</f>
        <v>100</v>
      </c>
      <c r="H14" s="504">
        <f>H15</f>
        <v>0</v>
      </c>
      <c r="I14" s="504">
        <f>I15</f>
        <v>0</v>
      </c>
      <c r="J14" s="504">
        <f>J15</f>
        <v>0</v>
      </c>
      <c r="K14" s="504">
        <f>K15</f>
        <v>0</v>
      </c>
      <c r="L14" s="427">
        <f>F14</f>
        <v>786</v>
      </c>
      <c r="M14" s="430">
        <f>M15</f>
        <v>0.83</v>
      </c>
    </row>
    <row r="15" spans="1:23" s="227" customFormat="1" ht="30" customHeight="1">
      <c r="A15" s="236" t="s">
        <v>271</v>
      </c>
      <c r="B15" s="466">
        <v>0</v>
      </c>
      <c r="C15" s="466">
        <v>0</v>
      </c>
      <c r="D15" s="466">
        <v>0</v>
      </c>
      <c r="E15" s="428">
        <f>固定資產建設改良!E19</f>
        <v>786</v>
      </c>
      <c r="F15" s="428">
        <f>E15</f>
        <v>786</v>
      </c>
      <c r="G15" s="431">
        <f>E15/F15*100</f>
        <v>100</v>
      </c>
      <c r="H15" s="466">
        <v>0</v>
      </c>
      <c r="I15" s="466">
        <v>0</v>
      </c>
      <c r="J15" s="505">
        <v>0</v>
      </c>
      <c r="K15" s="505">
        <v>0</v>
      </c>
      <c r="L15" s="428">
        <f>F15</f>
        <v>786</v>
      </c>
      <c r="M15" s="434">
        <f>ROUND(L15/L9*100,2)</f>
        <v>0.83</v>
      </c>
    </row>
    <row r="16" spans="1:23" s="227" customFormat="1" ht="27" customHeight="1">
      <c r="A16" s="236"/>
      <c r="B16" s="217"/>
      <c r="C16" s="217"/>
      <c r="D16" s="217"/>
      <c r="E16" s="217"/>
      <c r="F16" s="267"/>
      <c r="G16" s="293"/>
      <c r="H16" s="217"/>
      <c r="I16" s="217"/>
      <c r="J16" s="217"/>
      <c r="K16" s="231"/>
      <c r="L16" s="267"/>
      <c r="M16" s="232"/>
    </row>
    <row r="17" spans="1:13" s="227" customFormat="1" ht="27" customHeight="1">
      <c r="A17" s="236"/>
      <c r="B17" s="217"/>
      <c r="C17" s="217"/>
      <c r="D17" s="217"/>
      <c r="E17" s="217"/>
      <c r="F17" s="217"/>
      <c r="G17" s="292"/>
      <c r="H17" s="217"/>
      <c r="I17" s="217"/>
      <c r="J17" s="217"/>
      <c r="K17" s="231"/>
      <c r="L17" s="268"/>
      <c r="M17" s="235"/>
    </row>
    <row r="18" spans="1:13" s="227" customFormat="1" ht="27" customHeight="1">
      <c r="A18" s="216"/>
      <c r="B18" s="220"/>
      <c r="C18" s="220"/>
      <c r="D18" s="220"/>
      <c r="E18" s="217"/>
      <c r="F18" s="217"/>
      <c r="G18" s="293"/>
      <c r="H18" s="220"/>
      <c r="I18" s="220"/>
      <c r="J18" s="220"/>
      <c r="K18" s="234"/>
      <c r="L18" s="267"/>
      <c r="M18" s="235"/>
    </row>
    <row r="19" spans="1:13" s="227" customFormat="1" ht="27" customHeight="1">
      <c r="A19" s="216"/>
      <c r="B19" s="220"/>
      <c r="C19" s="220"/>
      <c r="D19" s="220"/>
      <c r="E19" s="217"/>
      <c r="F19" s="217"/>
      <c r="G19" s="293"/>
      <c r="H19" s="220"/>
      <c r="I19" s="220"/>
      <c r="J19" s="220"/>
      <c r="K19" s="234"/>
      <c r="L19" s="267"/>
      <c r="M19" s="235"/>
    </row>
    <row r="20" spans="1:13" s="227" customFormat="1" ht="27" customHeight="1">
      <c r="A20" s="216"/>
      <c r="B20" s="220"/>
      <c r="C20" s="220"/>
      <c r="D20" s="220"/>
      <c r="E20" s="217"/>
      <c r="F20" s="217"/>
      <c r="G20" s="293"/>
      <c r="H20" s="220"/>
      <c r="I20" s="220"/>
      <c r="J20" s="220"/>
      <c r="K20" s="234"/>
      <c r="L20" s="267"/>
      <c r="M20" s="235"/>
    </row>
    <row r="21" spans="1:13" s="227" customFormat="1" ht="27" customHeight="1">
      <c r="A21" s="216"/>
      <c r="B21" s="220"/>
      <c r="C21" s="220"/>
      <c r="D21" s="220"/>
      <c r="E21" s="217"/>
      <c r="F21" s="217"/>
      <c r="G21" s="293"/>
      <c r="H21" s="220"/>
      <c r="I21" s="220"/>
      <c r="J21" s="220"/>
      <c r="K21" s="234"/>
      <c r="L21" s="267"/>
      <c r="M21" s="235"/>
    </row>
    <row r="22" spans="1:13" s="227" customFormat="1" ht="27" customHeight="1">
      <c r="A22" s="236"/>
      <c r="B22" s="220"/>
      <c r="C22" s="220"/>
      <c r="D22" s="220"/>
      <c r="E22" s="220"/>
      <c r="F22" s="220"/>
      <c r="G22" s="292"/>
      <c r="H22" s="220"/>
      <c r="I22" s="220"/>
      <c r="J22" s="220"/>
      <c r="K22" s="234"/>
      <c r="L22" s="268"/>
      <c r="M22" s="235"/>
    </row>
    <row r="23" spans="1:13" s="227" customFormat="1" ht="27" customHeight="1">
      <c r="A23" s="236"/>
      <c r="B23" s="220"/>
      <c r="C23" s="220"/>
      <c r="D23" s="220"/>
      <c r="E23" s="220"/>
      <c r="F23" s="220"/>
      <c r="G23" s="292"/>
      <c r="H23" s="220"/>
      <c r="I23" s="220"/>
      <c r="J23" s="220"/>
      <c r="K23" s="234"/>
      <c r="L23" s="268"/>
      <c r="M23" s="235"/>
    </row>
    <row r="24" spans="1:13" s="227" customFormat="1" ht="27" customHeight="1">
      <c r="A24" s="236"/>
      <c r="B24" s="220"/>
      <c r="C24" s="220"/>
      <c r="D24" s="220"/>
      <c r="E24" s="220"/>
      <c r="F24" s="220"/>
      <c r="G24" s="292"/>
      <c r="H24" s="220"/>
      <c r="I24" s="220"/>
      <c r="J24" s="220"/>
      <c r="K24" s="234"/>
      <c r="L24" s="268"/>
      <c r="M24" s="235"/>
    </row>
    <row r="25" spans="1:13" s="227" customFormat="1" ht="24.6" customHeight="1">
      <c r="A25" s="236"/>
      <c r="B25" s="220"/>
      <c r="C25" s="220"/>
      <c r="D25" s="220"/>
      <c r="E25" s="220"/>
      <c r="F25" s="220"/>
      <c r="G25" s="292"/>
      <c r="H25" s="220"/>
      <c r="I25" s="220"/>
      <c r="J25" s="220"/>
      <c r="K25" s="234"/>
      <c r="L25" s="268"/>
      <c r="M25" s="235"/>
    </row>
    <row r="26" spans="1:13" s="227" customFormat="1" ht="26.4" customHeight="1">
      <c r="A26" s="236"/>
      <c r="B26" s="220"/>
      <c r="C26" s="220"/>
      <c r="D26" s="220"/>
      <c r="E26" s="220"/>
      <c r="F26" s="220"/>
      <c r="G26" s="292"/>
      <c r="H26" s="220"/>
      <c r="I26" s="220"/>
      <c r="J26" s="220"/>
      <c r="K26" s="234"/>
      <c r="L26" s="268"/>
      <c r="M26" s="235"/>
    </row>
    <row r="27" spans="1:13" s="227" customFormat="1" ht="18" customHeight="1">
      <c r="A27" s="236"/>
      <c r="B27" s="220"/>
      <c r="C27" s="220"/>
      <c r="D27" s="220"/>
      <c r="E27" s="220"/>
      <c r="F27" s="220"/>
      <c r="G27" s="292"/>
      <c r="H27" s="220"/>
      <c r="I27" s="220"/>
      <c r="J27" s="220"/>
      <c r="K27" s="234"/>
      <c r="L27" s="268"/>
      <c r="M27" s="235"/>
    </row>
    <row r="28" spans="1:13" s="227" customFormat="1" ht="23.4" customHeight="1">
      <c r="A28" s="236"/>
      <c r="B28" s="220"/>
      <c r="C28" s="220"/>
      <c r="D28" s="220"/>
      <c r="E28" s="220"/>
      <c r="F28" s="220"/>
      <c r="G28" s="292"/>
      <c r="H28" s="220"/>
      <c r="I28" s="220"/>
      <c r="J28" s="220"/>
      <c r="K28" s="234"/>
      <c r="L28" s="268"/>
      <c r="M28" s="235"/>
    </row>
    <row r="29" spans="1:13" s="227" customFormat="1" ht="12" customHeight="1">
      <c r="A29" s="236"/>
      <c r="B29" s="220"/>
      <c r="C29" s="220"/>
      <c r="D29" s="220"/>
      <c r="E29" s="220"/>
      <c r="F29" s="220"/>
      <c r="G29" s="292"/>
      <c r="H29" s="220"/>
      <c r="I29" s="220"/>
      <c r="J29" s="220"/>
      <c r="K29" s="234"/>
      <c r="L29" s="268"/>
      <c r="M29" s="235"/>
    </row>
    <row r="30" spans="1:13" s="227" customFormat="1" ht="19.649999999999999" customHeight="1">
      <c r="A30" s="236"/>
      <c r="B30" s="220"/>
      <c r="C30" s="220"/>
      <c r="D30" s="220"/>
      <c r="E30" s="220"/>
      <c r="F30" s="220"/>
      <c r="G30" s="292"/>
      <c r="H30" s="429"/>
      <c r="I30" s="220"/>
      <c r="J30" s="220"/>
      <c r="K30" s="234"/>
      <c r="L30" s="268"/>
      <c r="M30" s="235"/>
    </row>
    <row r="31" spans="1:13" s="210" customFormat="1" ht="24.9" customHeight="1" thickBot="1">
      <c r="A31" s="406" t="s">
        <v>134</v>
      </c>
      <c r="B31" s="385">
        <f t="shared" ref="B31:M31" si="2">B9</f>
        <v>0</v>
      </c>
      <c r="C31" s="385">
        <f t="shared" si="2"/>
        <v>0</v>
      </c>
      <c r="D31" s="385">
        <f t="shared" si="2"/>
        <v>0</v>
      </c>
      <c r="E31" s="554">
        <f t="shared" si="2"/>
        <v>95267</v>
      </c>
      <c r="F31" s="554">
        <f t="shared" si="2"/>
        <v>95267</v>
      </c>
      <c r="G31" s="557">
        <f t="shared" si="2"/>
        <v>100</v>
      </c>
      <c r="H31" s="385">
        <f t="shared" si="2"/>
        <v>0</v>
      </c>
      <c r="I31" s="385">
        <f t="shared" si="2"/>
        <v>0</v>
      </c>
      <c r="J31" s="385">
        <f t="shared" si="2"/>
        <v>0</v>
      </c>
      <c r="K31" s="385">
        <f t="shared" si="2"/>
        <v>0</v>
      </c>
      <c r="L31" s="370">
        <f t="shared" si="2"/>
        <v>95267</v>
      </c>
      <c r="M31" s="558">
        <f t="shared" si="2"/>
        <v>100</v>
      </c>
    </row>
    <row r="32" spans="1:13" s="227" customFormat="1" ht="15.6">
      <c r="A32" s="1030" t="s">
        <v>793</v>
      </c>
      <c r="B32" s="289"/>
      <c r="C32" s="289"/>
      <c r="D32" s="316"/>
    </row>
    <row r="33" spans="1:3">
      <c r="A33" s="227"/>
      <c r="B33" s="227"/>
      <c r="C33" s="227"/>
    </row>
  </sheetData>
  <mergeCells count="22">
    <mergeCell ref="A2:E2"/>
    <mergeCell ref="F2:M2"/>
    <mergeCell ref="A1:E1"/>
    <mergeCell ref="F1:M1"/>
    <mergeCell ref="B6:B7"/>
    <mergeCell ref="A5:A7"/>
    <mergeCell ref="D6:D7"/>
    <mergeCell ref="M6:M7"/>
    <mergeCell ref="L6:L7"/>
    <mergeCell ref="I6:I7"/>
    <mergeCell ref="E6:E7"/>
    <mergeCell ref="F6:G6"/>
    <mergeCell ref="J6:K6"/>
    <mergeCell ref="H6:H7"/>
    <mergeCell ref="C6:C7"/>
    <mergeCell ref="H5:K5"/>
    <mergeCell ref="L5:M5"/>
    <mergeCell ref="B5:G5"/>
    <mergeCell ref="A3:E3"/>
    <mergeCell ref="F3:M3"/>
    <mergeCell ref="A4:E4"/>
    <mergeCell ref="F4:K4"/>
  </mergeCells>
  <phoneticPr fontId="26" type="noConversion"/>
  <printOptions horizontalCentered="1"/>
  <pageMargins left="0.43307086614173229" right="0.43307086614173229" top="0.59055118110236227" bottom="0.78740157480314965" header="0.51181102362204722" footer="0.51181102362204722"/>
  <pageSetup paperSize="9" firstPageNumber="32" orientation="portrait" useFirstPageNumber="1" r:id="rId1"/>
  <headerFooter alignWithMargins="0">
    <oddFooter>&amp;C&amp;P</oddFooter>
  </headerFooter>
  <colBreaks count="1" manualBreakCount="1">
    <brk id="5" max="29"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39">
    <tabColor rgb="FFFFC000"/>
  </sheetPr>
  <dimension ref="A1:AD31"/>
  <sheetViews>
    <sheetView showGridLines="0" view="pageBreakPreview" topLeftCell="A25" zoomScaleNormal="87" zoomScaleSheetLayoutView="100" workbookViewId="0">
      <selection activeCell="D30" sqref="D30"/>
    </sheetView>
  </sheetViews>
  <sheetFormatPr defaultColWidth="12" defaultRowHeight="21"/>
  <cols>
    <col min="1" max="1" width="24.77734375" style="222" customWidth="1"/>
    <col min="2" max="2" width="12" style="222" customWidth="1"/>
    <col min="3" max="5" width="10.77734375" style="222" customWidth="1"/>
    <col min="6" max="6" width="11.6640625" style="222" customWidth="1"/>
    <col min="7" max="7" width="10.5546875" style="222" customWidth="1"/>
    <col min="8" max="8" width="8.6640625" style="222" customWidth="1"/>
    <col min="9" max="9" width="12.6640625" style="222" customWidth="1"/>
    <col min="10" max="11" width="9.6640625" style="222" customWidth="1"/>
    <col min="12" max="12" width="7.6640625" style="222" customWidth="1"/>
    <col min="13" max="15" width="10.77734375" style="222" customWidth="1"/>
    <col min="16" max="16" width="10.6640625" style="222" customWidth="1"/>
    <col min="17" max="16384" width="12" style="222"/>
  </cols>
  <sheetData>
    <row r="1" spans="1:30" s="17" customFormat="1" ht="22.2">
      <c r="A1" s="1369" t="s">
        <v>853</v>
      </c>
      <c r="B1" s="1370"/>
      <c r="C1" s="1370"/>
      <c r="D1" s="1370"/>
      <c r="E1" s="1370"/>
      <c r="F1" s="1370"/>
      <c r="G1" s="1370"/>
      <c r="H1" s="1371" t="s">
        <v>852</v>
      </c>
      <c r="I1" s="1371"/>
      <c r="J1" s="1371"/>
      <c r="K1" s="1371"/>
      <c r="L1" s="1371"/>
      <c r="M1" s="1371"/>
      <c r="N1" s="1371"/>
      <c r="O1" s="1371"/>
      <c r="P1" s="1371"/>
    </row>
    <row r="2" spans="1:30" s="17" customFormat="1" ht="22.2">
      <c r="A2" s="1366" t="s">
        <v>839</v>
      </c>
      <c r="B2" s="1366"/>
      <c r="C2" s="1366"/>
      <c r="D2" s="1366"/>
      <c r="E2" s="1366"/>
      <c r="F2" s="1366"/>
      <c r="G2" s="1366"/>
      <c r="H2" s="1367" t="s">
        <v>851</v>
      </c>
      <c r="I2" s="1368"/>
      <c r="J2" s="1368"/>
      <c r="K2" s="1368"/>
      <c r="L2" s="1368"/>
      <c r="M2" s="1368"/>
      <c r="N2" s="1368"/>
      <c r="O2" s="1368"/>
      <c r="P2" s="1368"/>
    </row>
    <row r="3" spans="1:30" s="209" customFormat="1" ht="24.75" customHeight="1">
      <c r="A3" s="1359" t="s">
        <v>847</v>
      </c>
      <c r="B3" s="1360"/>
      <c r="C3" s="1360"/>
      <c r="D3" s="1360"/>
      <c r="E3" s="1360"/>
      <c r="F3" s="1360"/>
      <c r="G3" s="1360"/>
      <c r="H3" s="1361" t="s">
        <v>855</v>
      </c>
      <c r="I3" s="1362"/>
      <c r="J3" s="1362"/>
      <c r="K3" s="1362"/>
      <c r="L3" s="1362"/>
      <c r="M3" s="1362"/>
      <c r="N3" s="1362"/>
      <c r="O3" s="1362"/>
      <c r="P3" s="1362"/>
    </row>
    <row r="4" spans="1:30" s="227" customFormat="1" ht="24.75" customHeight="1" thickBot="1">
      <c r="A4" s="1363" t="s">
        <v>849</v>
      </c>
      <c r="B4" s="1363"/>
      <c r="C4" s="1363"/>
      <c r="D4" s="1363"/>
      <c r="E4" s="1363"/>
      <c r="F4" s="1363"/>
      <c r="G4" s="1363"/>
      <c r="H4" s="1393" t="s">
        <v>854</v>
      </c>
      <c r="I4" s="1393"/>
      <c r="J4" s="1393"/>
      <c r="K4" s="1393"/>
      <c r="L4" s="1393"/>
      <c r="M4" s="1393"/>
      <c r="N4" s="1393"/>
      <c r="O4" s="1394" t="s">
        <v>85</v>
      </c>
      <c r="P4" s="1395"/>
    </row>
    <row r="5" spans="1:30" s="238" customFormat="1" ht="17.55" customHeight="1">
      <c r="A5" s="1374" t="s">
        <v>32</v>
      </c>
      <c r="B5" s="1356" t="s">
        <v>86</v>
      </c>
      <c r="C5" s="1357"/>
      <c r="D5" s="1357"/>
      <c r="E5" s="1357"/>
      <c r="F5" s="1357"/>
      <c r="G5" s="1357"/>
      <c r="H5" s="1357"/>
      <c r="I5" s="1357"/>
      <c r="J5" s="1357"/>
      <c r="K5" s="1357"/>
      <c r="L5" s="1358"/>
      <c r="M5" s="1356" t="s">
        <v>104</v>
      </c>
      <c r="N5" s="1357"/>
      <c r="O5" s="1357"/>
      <c r="P5" s="1355"/>
    </row>
    <row r="6" spans="1:30" s="238" customFormat="1" ht="17.55" customHeight="1">
      <c r="A6" s="1391"/>
      <c r="B6" s="1396" t="s">
        <v>542</v>
      </c>
      <c r="C6" s="1399" t="s">
        <v>541</v>
      </c>
      <c r="D6" s="1401"/>
      <c r="E6" s="1401"/>
      <c r="F6" s="1401"/>
      <c r="G6" s="1402"/>
      <c r="H6" s="1396" t="s">
        <v>609</v>
      </c>
      <c r="I6" s="1372" t="s">
        <v>610</v>
      </c>
      <c r="J6" s="1372" t="s">
        <v>407</v>
      </c>
      <c r="K6" s="1372" t="s">
        <v>711</v>
      </c>
      <c r="L6" s="1372" t="s">
        <v>283</v>
      </c>
      <c r="M6" s="1387" t="s">
        <v>105</v>
      </c>
      <c r="N6" s="1388"/>
      <c r="O6" s="1399" t="s">
        <v>284</v>
      </c>
      <c r="P6" s="1400"/>
    </row>
    <row r="7" spans="1:30" s="238" customFormat="1" ht="17.55" customHeight="1">
      <c r="A7" s="1391"/>
      <c r="B7" s="1403"/>
      <c r="C7" s="1387" t="s">
        <v>106</v>
      </c>
      <c r="D7" s="1406"/>
      <c r="E7" s="1406"/>
      <c r="F7" s="1407"/>
      <c r="G7" s="1372" t="s">
        <v>107</v>
      </c>
      <c r="H7" s="1397"/>
      <c r="I7" s="1386"/>
      <c r="J7" s="1404"/>
      <c r="K7" s="1386"/>
      <c r="L7" s="1386"/>
      <c r="M7" s="1372" t="s">
        <v>108</v>
      </c>
      <c r="N7" s="1372" t="s">
        <v>285</v>
      </c>
      <c r="O7" s="1372" t="s">
        <v>108</v>
      </c>
      <c r="P7" s="1389" t="s">
        <v>286</v>
      </c>
    </row>
    <row r="8" spans="1:30" s="238" customFormat="1" ht="33" customHeight="1">
      <c r="A8" s="1392"/>
      <c r="B8" s="1338"/>
      <c r="C8" s="404" t="s">
        <v>109</v>
      </c>
      <c r="D8" s="404" t="s">
        <v>110</v>
      </c>
      <c r="E8" s="404" t="s">
        <v>545</v>
      </c>
      <c r="F8" s="404" t="s">
        <v>111</v>
      </c>
      <c r="G8" s="1373" t="s">
        <v>107</v>
      </c>
      <c r="H8" s="1398"/>
      <c r="I8" s="1379"/>
      <c r="J8" s="1405"/>
      <c r="K8" s="1379"/>
      <c r="L8" s="1379"/>
      <c r="M8" s="1379"/>
      <c r="N8" s="1379"/>
      <c r="O8" s="1379"/>
      <c r="P8" s="1390"/>
    </row>
    <row r="9" spans="1:30" s="215" customFormat="1" ht="15" customHeight="1">
      <c r="A9" s="211"/>
      <c r="B9" s="212"/>
      <c r="C9" s="212"/>
      <c r="D9" s="212"/>
      <c r="E9" s="212"/>
      <c r="F9" s="212"/>
      <c r="G9" s="212"/>
      <c r="H9" s="212"/>
      <c r="I9" s="212"/>
      <c r="J9" s="212"/>
      <c r="K9" s="212"/>
      <c r="L9" s="212"/>
      <c r="M9" s="212"/>
      <c r="N9" s="212"/>
      <c r="O9" s="213"/>
      <c r="P9" s="214"/>
    </row>
    <row r="10" spans="1:30" s="219" customFormat="1" ht="30" customHeight="1">
      <c r="A10" s="405" t="s">
        <v>112</v>
      </c>
      <c r="B10" s="427">
        <f>B11+B15</f>
        <v>682792</v>
      </c>
      <c r="C10" s="504">
        <f>C11+C15</f>
        <v>0</v>
      </c>
      <c r="D10" s="504">
        <f>D11+D15</f>
        <v>0</v>
      </c>
      <c r="E10" s="504">
        <f>E11+E15</f>
        <v>0</v>
      </c>
      <c r="F10" s="427">
        <f>B10</f>
        <v>682792</v>
      </c>
      <c r="G10" s="504">
        <f>G11+G15</f>
        <v>0</v>
      </c>
      <c r="H10" s="217"/>
      <c r="I10" s="317"/>
      <c r="J10" s="504">
        <f>J11+J15</f>
        <v>0</v>
      </c>
      <c r="K10" s="504">
        <f>K11+K15</f>
        <v>0</v>
      </c>
      <c r="L10" s="217"/>
      <c r="M10" s="427">
        <f>M11+M15</f>
        <v>95267</v>
      </c>
      <c r="N10" s="429">
        <f>M10/B10*100</f>
        <v>13.952565349330396</v>
      </c>
      <c r="O10" s="427">
        <f>O11+O15</f>
        <v>245705</v>
      </c>
      <c r="P10" s="430">
        <f>O10/B10*100</f>
        <v>35.985336676469551</v>
      </c>
    </row>
    <row r="11" spans="1:30" s="215" customFormat="1" ht="30" customHeight="1">
      <c r="A11" s="405" t="s">
        <v>261</v>
      </c>
      <c r="B11" s="427">
        <f>B12+B13</f>
        <v>682006</v>
      </c>
      <c r="C11" s="504">
        <f>C12+C13</f>
        <v>0</v>
      </c>
      <c r="D11" s="504">
        <f>D12+D13</f>
        <v>0</v>
      </c>
      <c r="E11" s="504">
        <f>E12+E13</f>
        <v>0</v>
      </c>
      <c r="F11" s="427">
        <f>B11</f>
        <v>682006</v>
      </c>
      <c r="G11" s="504">
        <f>G12+G13</f>
        <v>0</v>
      </c>
      <c r="H11" s="220"/>
      <c r="I11" s="318"/>
      <c r="J11" s="504">
        <f>J12+J13</f>
        <v>0</v>
      </c>
      <c r="K11" s="504">
        <f>K12+K13</f>
        <v>0</v>
      </c>
      <c r="L11" s="220"/>
      <c r="M11" s="427">
        <f>M12+M13</f>
        <v>94481</v>
      </c>
      <c r="N11" s="429">
        <f>M11/B11*100</f>
        <v>13.853397184188996</v>
      </c>
      <c r="O11" s="427">
        <f>O12+O13</f>
        <v>244919</v>
      </c>
      <c r="P11" s="430">
        <f>O11/B11*100</f>
        <v>35.91156089535869</v>
      </c>
    </row>
    <row r="12" spans="1:30" s="219" customFormat="1" ht="30" customHeight="1">
      <c r="A12" s="216" t="s">
        <v>100</v>
      </c>
      <c r="B12" s="650">
        <v>678746</v>
      </c>
      <c r="C12" s="466">
        <v>0</v>
      </c>
      <c r="D12" s="466">
        <v>0</v>
      </c>
      <c r="E12" s="466">
        <v>0</v>
      </c>
      <c r="F12" s="650">
        <f>B12</f>
        <v>678746</v>
      </c>
      <c r="G12" s="466">
        <v>0</v>
      </c>
      <c r="H12" s="724"/>
      <c r="I12" s="739" t="s">
        <v>703</v>
      </c>
      <c r="J12" s="466">
        <v>0</v>
      </c>
      <c r="K12" s="466">
        <v>0</v>
      </c>
      <c r="L12" s="725"/>
      <c r="M12" s="650">
        <f>固定資產建設改良擴充資金來源!E11</f>
        <v>91221</v>
      </c>
      <c r="N12" s="726">
        <f>M12/B12*100</f>
        <v>13.439637213331643</v>
      </c>
      <c r="O12" s="650">
        <f>150438+91221</f>
        <v>241659</v>
      </c>
      <c r="P12" s="727">
        <f>O12/B12*100</f>
        <v>35.603745731098229</v>
      </c>
      <c r="Q12" s="215"/>
      <c r="R12" s="215"/>
      <c r="S12" s="215"/>
      <c r="T12" s="215"/>
      <c r="U12" s="215"/>
      <c r="V12" s="215"/>
      <c r="W12" s="215"/>
      <c r="X12" s="215"/>
      <c r="Y12" s="215"/>
      <c r="Z12" s="215"/>
      <c r="AA12" s="215"/>
      <c r="AB12" s="215"/>
      <c r="AC12" s="215"/>
      <c r="AD12" s="215"/>
    </row>
    <row r="13" spans="1:30" s="215" customFormat="1" ht="26.25" customHeight="1">
      <c r="A13" s="236" t="s">
        <v>274</v>
      </c>
      <c r="B13" s="428">
        <f>固定資產建設改良!E13</f>
        <v>3260</v>
      </c>
      <c r="C13" s="466">
        <v>0</v>
      </c>
      <c r="D13" s="466">
        <v>0</v>
      </c>
      <c r="E13" s="466">
        <v>0</v>
      </c>
      <c r="F13" s="428">
        <f>B13</f>
        <v>3260</v>
      </c>
      <c r="G13" s="466">
        <v>0</v>
      </c>
      <c r="H13" s="220"/>
      <c r="I13" s="318" t="s">
        <v>735</v>
      </c>
      <c r="J13" s="466">
        <v>0</v>
      </c>
      <c r="K13" s="466">
        <v>0</v>
      </c>
      <c r="L13" s="220"/>
      <c r="M13" s="428">
        <f>F13</f>
        <v>3260</v>
      </c>
      <c r="N13" s="431">
        <f>M13/B13*100</f>
        <v>100</v>
      </c>
      <c r="O13" s="428">
        <f>M13</f>
        <v>3260</v>
      </c>
      <c r="P13" s="434">
        <f>O13/B13*100</f>
        <v>100</v>
      </c>
    </row>
    <row r="14" spans="1:30" s="215" customFormat="1" ht="18" customHeight="1">
      <c r="A14" s="216"/>
      <c r="B14" s="220"/>
      <c r="C14" s="220"/>
      <c r="D14" s="220"/>
      <c r="E14" s="220"/>
      <c r="F14" s="268"/>
      <c r="G14" s="220"/>
      <c r="H14" s="220"/>
      <c r="I14" s="318"/>
      <c r="J14" s="220"/>
      <c r="K14" s="220"/>
      <c r="L14" s="220"/>
      <c r="M14" s="220"/>
      <c r="N14" s="234"/>
      <c r="O14" s="220"/>
      <c r="P14" s="319"/>
    </row>
    <row r="15" spans="1:30" s="219" customFormat="1" ht="30" customHeight="1">
      <c r="A15" s="405" t="s">
        <v>262</v>
      </c>
      <c r="B15" s="427">
        <f>B16</f>
        <v>786</v>
      </c>
      <c r="C15" s="504">
        <f>C16</f>
        <v>0</v>
      </c>
      <c r="D15" s="504">
        <f>D16</f>
        <v>0</v>
      </c>
      <c r="E15" s="504">
        <f>E16</f>
        <v>0</v>
      </c>
      <c r="F15" s="427">
        <f>B15</f>
        <v>786</v>
      </c>
      <c r="G15" s="504">
        <f>G16</f>
        <v>0</v>
      </c>
      <c r="H15" s="220"/>
      <c r="I15" s="318"/>
      <c r="J15" s="466">
        <f>J16</f>
        <v>0</v>
      </c>
      <c r="K15" s="466">
        <f>K16</f>
        <v>0</v>
      </c>
      <c r="L15" s="220"/>
      <c r="M15" s="427">
        <f>B15</f>
        <v>786</v>
      </c>
      <c r="N15" s="429">
        <f>M15/B15*100</f>
        <v>100</v>
      </c>
      <c r="O15" s="427">
        <f>M15</f>
        <v>786</v>
      </c>
      <c r="P15" s="430">
        <f>O15/B15*100</f>
        <v>100</v>
      </c>
      <c r="Q15" s="215"/>
      <c r="R15" s="215"/>
      <c r="S15" s="215"/>
      <c r="T15" s="215"/>
      <c r="U15" s="215"/>
      <c r="V15" s="215"/>
      <c r="W15" s="215"/>
      <c r="X15" s="215"/>
      <c r="Y15" s="215"/>
      <c r="Z15" s="215"/>
      <c r="AA15" s="215"/>
      <c r="AB15" s="215"/>
      <c r="AC15" s="215"/>
      <c r="AD15" s="215"/>
    </row>
    <row r="16" spans="1:30" s="215" customFormat="1" ht="30" customHeight="1">
      <c r="A16" s="236" t="s">
        <v>271</v>
      </c>
      <c r="B16" s="428">
        <f>固定資產建設改良!E19</f>
        <v>786</v>
      </c>
      <c r="C16" s="466">
        <v>0</v>
      </c>
      <c r="D16" s="466">
        <v>0</v>
      </c>
      <c r="E16" s="466">
        <v>0</v>
      </c>
      <c r="F16" s="428">
        <f>B16</f>
        <v>786</v>
      </c>
      <c r="G16" s="466">
        <v>0</v>
      </c>
      <c r="H16" s="220"/>
      <c r="I16" s="318" t="s">
        <v>735</v>
      </c>
      <c r="J16" s="466">
        <v>0</v>
      </c>
      <c r="K16" s="466">
        <v>0</v>
      </c>
      <c r="L16" s="220"/>
      <c r="M16" s="428">
        <f>B16</f>
        <v>786</v>
      </c>
      <c r="N16" s="431">
        <f>M16/B16*100</f>
        <v>100</v>
      </c>
      <c r="O16" s="428">
        <f>M16</f>
        <v>786</v>
      </c>
      <c r="P16" s="434">
        <f>O16/B16*100</f>
        <v>100</v>
      </c>
    </row>
    <row r="17" spans="1:16" s="215" customFormat="1" ht="27" customHeight="1">
      <c r="A17" s="216"/>
      <c r="B17" s="217"/>
      <c r="C17" s="217"/>
      <c r="D17" s="217"/>
      <c r="E17" s="217"/>
      <c r="F17" s="267"/>
      <c r="G17" s="217"/>
      <c r="H17" s="217"/>
      <c r="I17" s="320"/>
      <c r="J17" s="217"/>
      <c r="K17" s="217"/>
      <c r="L17" s="217"/>
      <c r="M17" s="217"/>
      <c r="N17" s="231"/>
      <c r="O17" s="220"/>
      <c r="P17" s="232"/>
    </row>
    <row r="18" spans="1:16" s="215" customFormat="1" ht="27" customHeight="1">
      <c r="A18" s="216"/>
      <c r="B18" s="217"/>
      <c r="C18" s="217"/>
      <c r="D18" s="217"/>
      <c r="E18" s="217"/>
      <c r="F18" s="267"/>
      <c r="G18" s="217"/>
      <c r="H18" s="217"/>
      <c r="I18" s="320"/>
      <c r="J18" s="217"/>
      <c r="K18" s="217"/>
      <c r="L18" s="217"/>
      <c r="M18" s="217"/>
      <c r="N18" s="231"/>
      <c r="O18" s="217"/>
      <c r="P18" s="232"/>
    </row>
    <row r="19" spans="1:16" s="215" customFormat="1" ht="27" customHeight="1">
      <c r="A19" s="216"/>
      <c r="B19" s="220"/>
      <c r="C19" s="217"/>
      <c r="D19" s="217"/>
      <c r="E19" s="220"/>
      <c r="F19" s="268"/>
      <c r="G19" s="217"/>
      <c r="H19" s="217"/>
      <c r="I19" s="318"/>
      <c r="J19" s="217"/>
      <c r="K19" s="217"/>
      <c r="L19" s="217"/>
      <c r="M19" s="220"/>
      <c r="N19" s="234"/>
      <c r="O19" s="220"/>
      <c r="P19" s="235"/>
    </row>
    <row r="20" spans="1:16" s="215" customFormat="1" ht="27" customHeight="1">
      <c r="A20" s="216"/>
      <c r="B20" s="220"/>
      <c r="C20" s="217"/>
      <c r="D20" s="217"/>
      <c r="E20" s="220"/>
      <c r="F20" s="268"/>
      <c r="G20" s="217"/>
      <c r="H20" s="217"/>
      <c r="I20" s="318"/>
      <c r="J20" s="217"/>
      <c r="K20" s="217"/>
      <c r="L20" s="217"/>
      <c r="M20" s="220"/>
      <c r="N20" s="234"/>
      <c r="O20" s="220"/>
      <c r="P20" s="235"/>
    </row>
    <row r="21" spans="1:16" s="215" customFormat="1" ht="27" customHeight="1">
      <c r="A21" s="216"/>
      <c r="B21" s="220"/>
      <c r="C21" s="217"/>
      <c r="D21" s="217"/>
      <c r="E21" s="220"/>
      <c r="F21" s="268"/>
      <c r="G21" s="217"/>
      <c r="H21" s="217"/>
      <c r="I21" s="318"/>
      <c r="J21" s="217"/>
      <c r="K21" s="217"/>
      <c r="L21" s="217"/>
      <c r="M21" s="220"/>
      <c r="N21" s="234"/>
      <c r="O21" s="220"/>
      <c r="P21" s="235"/>
    </row>
    <row r="22" spans="1:16" s="215" customFormat="1" ht="27" customHeight="1">
      <c r="A22" s="216"/>
      <c r="B22" s="220"/>
      <c r="C22" s="217"/>
      <c r="D22" s="217"/>
      <c r="E22" s="220"/>
      <c r="F22" s="268"/>
      <c r="G22" s="217"/>
      <c r="H22" s="217"/>
      <c r="I22" s="318"/>
      <c r="J22" s="217"/>
      <c r="K22" s="217"/>
      <c r="L22" s="217"/>
      <c r="M22" s="220"/>
      <c r="N22" s="234"/>
      <c r="O22" s="220"/>
      <c r="P22" s="235"/>
    </row>
    <row r="23" spans="1:16" s="215" customFormat="1" ht="27" customHeight="1">
      <c r="A23" s="216"/>
      <c r="B23" s="220"/>
      <c r="C23" s="220"/>
      <c r="D23" s="220"/>
      <c r="E23" s="220"/>
      <c r="F23" s="220"/>
      <c r="G23" s="220"/>
      <c r="H23" s="220"/>
      <c r="I23" s="318"/>
      <c r="J23" s="220"/>
      <c r="K23" s="220"/>
      <c r="L23" s="220"/>
      <c r="M23" s="217"/>
      <c r="N23" s="231"/>
      <c r="O23" s="217"/>
      <c r="P23" s="235"/>
    </row>
    <row r="24" spans="1:16" s="215" customFormat="1" ht="30.75" customHeight="1">
      <c r="A24" s="236"/>
      <c r="B24" s="220"/>
      <c r="C24" s="220"/>
      <c r="D24" s="220"/>
      <c r="E24" s="220"/>
      <c r="F24" s="220"/>
      <c r="G24" s="220"/>
      <c r="H24" s="220"/>
      <c r="I24" s="318"/>
      <c r="J24" s="220"/>
      <c r="K24" s="220"/>
      <c r="L24" s="220"/>
      <c r="M24" s="217"/>
      <c r="N24" s="231"/>
      <c r="O24" s="217"/>
      <c r="P24" s="235"/>
    </row>
    <row r="25" spans="1:16" s="215" customFormat="1" ht="28.5" customHeight="1">
      <c r="A25" s="216"/>
      <c r="B25" s="217"/>
      <c r="C25" s="217"/>
      <c r="D25" s="217"/>
      <c r="E25" s="217"/>
      <c r="F25" s="217"/>
      <c r="G25" s="217"/>
      <c r="H25" s="217"/>
      <c r="I25" s="217"/>
      <c r="J25" s="217"/>
      <c r="K25" s="217"/>
      <c r="L25" s="217"/>
      <c r="M25" s="217"/>
      <c r="N25" s="217"/>
      <c r="O25" s="217"/>
      <c r="P25" s="226"/>
    </row>
    <row r="26" spans="1:16" s="215" customFormat="1" ht="26.25" customHeight="1">
      <c r="A26" s="236"/>
      <c r="B26" s="220"/>
      <c r="C26" s="220"/>
      <c r="D26" s="220"/>
      <c r="E26" s="220"/>
      <c r="F26" s="220"/>
      <c r="G26" s="220"/>
      <c r="H26" s="220"/>
      <c r="I26" s="318"/>
      <c r="J26" s="220"/>
      <c r="K26" s="220"/>
      <c r="L26" s="220"/>
      <c r="M26" s="220"/>
      <c r="N26" s="292"/>
      <c r="O26" s="220"/>
      <c r="P26" s="298"/>
    </row>
    <row r="27" spans="1:16" s="215" customFormat="1" ht="14.25" customHeight="1">
      <c r="A27" s="223"/>
      <c r="B27" s="220"/>
      <c r="C27" s="220"/>
      <c r="D27" s="217"/>
      <c r="E27" s="217"/>
      <c r="F27" s="217"/>
      <c r="G27" s="217"/>
      <c r="H27" s="217"/>
      <c r="I27" s="320"/>
      <c r="J27" s="217"/>
      <c r="K27" s="217"/>
      <c r="L27" s="217"/>
      <c r="M27" s="220"/>
      <c r="N27" s="231"/>
      <c r="O27" s="220"/>
      <c r="P27" s="232"/>
    </row>
    <row r="28" spans="1:16" s="215" customFormat="1" ht="31.2" customHeight="1">
      <c r="A28" s="223"/>
      <c r="B28" s="220"/>
      <c r="C28" s="220"/>
      <c r="D28" s="217"/>
      <c r="E28" s="217"/>
      <c r="F28" s="217"/>
      <c r="G28" s="217"/>
      <c r="H28" s="217"/>
      <c r="I28" s="320"/>
      <c r="J28" s="217"/>
      <c r="K28" s="217"/>
      <c r="L28" s="217"/>
      <c r="M28" s="220"/>
      <c r="N28" s="231"/>
      <c r="O28" s="220"/>
      <c r="P28" s="232"/>
    </row>
    <row r="29" spans="1:16" s="477" customFormat="1" ht="26.25" customHeight="1" thickBot="1">
      <c r="A29" s="433"/>
      <c r="B29" s="432"/>
      <c r="C29" s="432"/>
      <c r="D29" s="475"/>
      <c r="E29" s="432"/>
      <c r="F29" s="432"/>
      <c r="G29" s="475"/>
      <c r="H29" s="432"/>
      <c r="I29" s="476"/>
      <c r="J29" s="432"/>
      <c r="K29" s="432"/>
      <c r="L29" s="432"/>
      <c r="M29" s="432"/>
      <c r="N29" s="478"/>
      <c r="O29" s="432"/>
      <c r="P29" s="479"/>
    </row>
    <row r="30" spans="1:16" s="738" customFormat="1" ht="15.6" customHeight="1">
      <c r="A30" s="1082" t="s">
        <v>916</v>
      </c>
      <c r="B30" s="737"/>
      <c r="C30" s="737"/>
      <c r="D30" s="737"/>
      <c r="E30" s="737"/>
      <c r="F30" s="737"/>
      <c r="G30" s="737"/>
      <c r="H30" s="737"/>
      <c r="I30" s="737"/>
      <c r="J30" s="737"/>
      <c r="K30" s="737"/>
      <c r="L30" s="737"/>
      <c r="M30" s="737"/>
      <c r="N30" s="737"/>
      <c r="O30" s="737"/>
      <c r="P30" s="737"/>
    </row>
    <row r="31" spans="1:16" s="737" customFormat="1" ht="15.6" customHeight="1">
      <c r="A31" s="948" t="s">
        <v>917</v>
      </c>
    </row>
  </sheetData>
  <mergeCells count="27">
    <mergeCell ref="A4:G4"/>
    <mergeCell ref="H4:N4"/>
    <mergeCell ref="O4:P4"/>
    <mergeCell ref="I6:I8"/>
    <mergeCell ref="H6:H8"/>
    <mergeCell ref="L6:L8"/>
    <mergeCell ref="O6:P6"/>
    <mergeCell ref="C6:G6"/>
    <mergeCell ref="B6:B8"/>
    <mergeCell ref="J6:J8"/>
    <mergeCell ref="M7:M8"/>
    <mergeCell ref="O7:O8"/>
    <mergeCell ref="C7:F7"/>
    <mergeCell ref="G7:G8"/>
    <mergeCell ref="N7:N8"/>
    <mergeCell ref="M5:P5"/>
    <mergeCell ref="K6:K8"/>
    <mergeCell ref="M6:N6"/>
    <mergeCell ref="B5:L5"/>
    <mergeCell ref="P7:P8"/>
    <mergeCell ref="A5:A8"/>
    <mergeCell ref="A3:G3"/>
    <mergeCell ref="H3:P3"/>
    <mergeCell ref="A2:G2"/>
    <mergeCell ref="H2:P2"/>
    <mergeCell ref="A1:G1"/>
    <mergeCell ref="H1:P1"/>
  </mergeCells>
  <phoneticPr fontId="26" type="noConversion"/>
  <printOptions horizontalCentered="1"/>
  <pageMargins left="0.43307086614173229" right="0.43307086614173229" top="0.59055118110236227" bottom="0.78740157480314965" header="0.51181102362204722" footer="0.51181102362204722"/>
  <pageSetup paperSize="9" firstPageNumber="34" orientation="portrait" useFirstPageNumber="1" r:id="rId1"/>
  <headerFooter alignWithMargins="0">
    <oddFooter>&amp;C&amp;P</oddFooter>
  </headerFooter>
  <colBreaks count="1" manualBreakCount="1">
    <brk id="7" max="30"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40">
    <tabColor rgb="FFFFC000"/>
  </sheetPr>
  <dimension ref="A1:T28"/>
  <sheetViews>
    <sheetView showGridLines="0" view="pageBreakPreview" topLeftCell="A7" zoomScaleNormal="86" zoomScaleSheetLayoutView="100" workbookViewId="0">
      <selection activeCell="D30" sqref="D30"/>
    </sheetView>
  </sheetViews>
  <sheetFormatPr defaultColWidth="12" defaultRowHeight="22.2"/>
  <cols>
    <col min="1" max="1" width="27.109375" style="248" customWidth="1"/>
    <col min="2" max="5" width="13.33203125" style="248" customWidth="1"/>
    <col min="6" max="6" width="13" style="248" customWidth="1"/>
    <col min="7" max="16384" width="12" style="248"/>
  </cols>
  <sheetData>
    <row r="1" spans="1:20" s="17" customFormat="1">
      <c r="A1" s="1172" t="s">
        <v>43</v>
      </c>
      <c r="B1" s="1172"/>
      <c r="C1" s="1172"/>
      <c r="D1" s="1172"/>
      <c r="E1" s="1172"/>
      <c r="F1" s="1172"/>
      <c r="G1" s="261"/>
      <c r="H1" s="261"/>
      <c r="I1" s="261"/>
      <c r="J1" s="261"/>
      <c r="K1" s="261"/>
      <c r="L1" s="261"/>
      <c r="M1" s="261"/>
      <c r="N1" s="261"/>
      <c r="O1" s="261"/>
      <c r="P1" s="261"/>
    </row>
    <row r="2" spans="1:20" s="17" customFormat="1">
      <c r="A2" s="1173" t="s">
        <v>200</v>
      </c>
      <c r="B2" s="1173"/>
      <c r="C2" s="1173"/>
      <c r="D2" s="1173"/>
      <c r="E2" s="1173"/>
      <c r="F2" s="1173"/>
      <c r="G2" s="56"/>
      <c r="H2" s="56"/>
    </row>
    <row r="3" spans="1:20" s="242" customFormat="1" ht="24.75" customHeight="1">
      <c r="A3" s="1408" t="s">
        <v>447</v>
      </c>
      <c r="B3" s="1408"/>
      <c r="C3" s="1408"/>
      <c r="D3" s="1408"/>
      <c r="E3" s="1408"/>
      <c r="F3" s="1408"/>
    </row>
    <row r="4" spans="1:20" s="243" customFormat="1" ht="24.75" customHeight="1" thickBot="1">
      <c r="A4" s="1409" t="s">
        <v>736</v>
      </c>
      <c r="B4" s="1410"/>
      <c r="C4" s="1410"/>
      <c r="D4" s="1410"/>
      <c r="E4" s="1410"/>
      <c r="F4" s="1410"/>
    </row>
    <row r="5" spans="1:20" s="243" customFormat="1" ht="23.85" customHeight="1">
      <c r="A5" s="1411" t="s">
        <v>393</v>
      </c>
      <c r="B5" s="1413" t="s">
        <v>329</v>
      </c>
      <c r="C5" s="1414"/>
      <c r="D5" s="1414"/>
      <c r="E5" s="1415"/>
      <c r="F5" s="1416" t="s">
        <v>394</v>
      </c>
    </row>
    <row r="6" spans="1:20" s="210" customFormat="1" ht="49.65" customHeight="1">
      <c r="A6" s="1412"/>
      <c r="B6" s="508" t="s">
        <v>389</v>
      </c>
      <c r="C6" s="508" t="s">
        <v>391</v>
      </c>
      <c r="D6" s="508" t="s">
        <v>392</v>
      </c>
      <c r="E6" s="508" t="s">
        <v>430</v>
      </c>
      <c r="F6" s="1417"/>
    </row>
    <row r="7" spans="1:20" s="227" customFormat="1" ht="15" customHeight="1">
      <c r="A7" s="211"/>
      <c r="B7" s="229"/>
      <c r="C7" s="229"/>
      <c r="D7" s="229"/>
      <c r="E7" s="229"/>
      <c r="F7" s="230"/>
    </row>
    <row r="8" spans="1:20" s="233" customFormat="1" ht="30" customHeight="1">
      <c r="A8" s="223" t="s">
        <v>330</v>
      </c>
      <c r="B8" s="428">
        <v>1116366</v>
      </c>
      <c r="C8" s="428">
        <v>3227</v>
      </c>
      <c r="D8" s="428">
        <v>9960</v>
      </c>
      <c r="E8" s="428">
        <v>170</v>
      </c>
      <c r="F8" s="435">
        <f t="shared" ref="F8:F13" si="0">SUM(B8:E8)</f>
        <v>1129723</v>
      </c>
    </row>
    <row r="9" spans="1:20" s="233" customFormat="1" ht="30" customHeight="1">
      <c r="A9" s="449" t="s">
        <v>331</v>
      </c>
      <c r="B9" s="650">
        <v>22613</v>
      </c>
      <c r="C9" s="506">
        <v>0</v>
      </c>
      <c r="D9" s="428">
        <f>30+368</f>
        <v>398</v>
      </c>
      <c r="E9" s="506">
        <v>0</v>
      </c>
      <c r="F9" s="435">
        <f t="shared" si="0"/>
        <v>23011</v>
      </c>
    </row>
    <row r="10" spans="1:20" s="233" customFormat="1" ht="30" customHeight="1">
      <c r="A10" s="449" t="s">
        <v>332</v>
      </c>
      <c r="B10" s="428">
        <v>-37493</v>
      </c>
      <c r="C10" s="650">
        <v>1048</v>
      </c>
      <c r="D10" s="506">
        <v>0</v>
      </c>
      <c r="E10" s="506">
        <v>0</v>
      </c>
      <c r="F10" s="435">
        <f t="shared" si="0"/>
        <v>-36445</v>
      </c>
    </row>
    <row r="11" spans="1:20" s="233" customFormat="1" ht="30" customHeight="1">
      <c r="A11" s="223" t="s">
        <v>333</v>
      </c>
      <c r="B11" s="506">
        <v>0</v>
      </c>
      <c r="C11" s="506">
        <v>0</v>
      </c>
      <c r="D11" s="506">
        <v>0</v>
      </c>
      <c r="E11" s="506">
        <v>0</v>
      </c>
      <c r="F11" s="507">
        <f t="shared" si="0"/>
        <v>0</v>
      </c>
      <c r="G11" s="227"/>
      <c r="H11" s="227"/>
      <c r="I11" s="227"/>
      <c r="J11" s="227"/>
      <c r="K11" s="227"/>
      <c r="L11" s="227"/>
      <c r="M11" s="227"/>
      <c r="N11" s="227"/>
      <c r="O11" s="227"/>
      <c r="P11" s="227"/>
      <c r="Q11" s="227"/>
      <c r="R11" s="227"/>
      <c r="S11" s="227"/>
      <c r="T11" s="227"/>
    </row>
    <row r="12" spans="1:20" s="227" customFormat="1" ht="30" customHeight="1">
      <c r="A12" s="509" t="s">
        <v>337</v>
      </c>
      <c r="B12" s="428">
        <f>B8+B9+B10</f>
        <v>1101486</v>
      </c>
      <c r="C12" s="428">
        <f>C8+C9+C10</f>
        <v>4275</v>
      </c>
      <c r="D12" s="428">
        <f>D8+D9+D10</f>
        <v>10358</v>
      </c>
      <c r="E12" s="428">
        <f>E8+E9+E10</f>
        <v>170</v>
      </c>
      <c r="F12" s="435">
        <f>SUM(B12:E12)</f>
        <v>1116289</v>
      </c>
    </row>
    <row r="13" spans="1:20" s="227" customFormat="1" ht="30" customHeight="1">
      <c r="A13" s="223" t="s">
        <v>334</v>
      </c>
      <c r="B13" s="428">
        <f>+B14</f>
        <v>97585</v>
      </c>
      <c r="C13" s="428">
        <f>+C14</f>
        <v>199</v>
      </c>
      <c r="D13" s="428">
        <f>+D14</f>
        <v>767</v>
      </c>
      <c r="E13" s="506">
        <f>+E14</f>
        <v>0</v>
      </c>
      <c r="F13" s="435">
        <f t="shared" si="0"/>
        <v>98551</v>
      </c>
    </row>
    <row r="14" spans="1:20" s="227" customFormat="1" ht="30" customHeight="1">
      <c r="A14" s="449" t="s">
        <v>634</v>
      </c>
      <c r="B14" s="428">
        <f>B15+B16</f>
        <v>97585</v>
      </c>
      <c r="C14" s="428">
        <f>C15+C16</f>
        <v>199</v>
      </c>
      <c r="D14" s="428">
        <f>D15+D16</f>
        <v>767</v>
      </c>
      <c r="E14" s="506">
        <f>E15+E16</f>
        <v>0</v>
      </c>
      <c r="F14" s="435">
        <f>SUM(B14:E14)</f>
        <v>98551</v>
      </c>
    </row>
    <row r="15" spans="1:20" s="227" customFormat="1" ht="30" customHeight="1">
      <c r="A15" s="223" t="s">
        <v>335</v>
      </c>
      <c r="B15" s="428">
        <v>96794</v>
      </c>
      <c r="C15" s="428">
        <v>199</v>
      </c>
      <c r="D15" s="428">
        <v>767</v>
      </c>
      <c r="E15" s="506">
        <v>0</v>
      </c>
      <c r="F15" s="435">
        <f>SUM(B15:E15)</f>
        <v>97760</v>
      </c>
    </row>
    <row r="16" spans="1:20" s="227" customFormat="1" ht="30" customHeight="1">
      <c r="A16" s="223" t="s">
        <v>336</v>
      </c>
      <c r="B16" s="428">
        <v>791</v>
      </c>
      <c r="C16" s="506">
        <v>0</v>
      </c>
      <c r="D16" s="506">
        <v>0</v>
      </c>
      <c r="E16" s="506">
        <v>0</v>
      </c>
      <c r="F16" s="435">
        <f>SUM(B16:E16)</f>
        <v>791</v>
      </c>
    </row>
    <row r="17" spans="1:6" s="227" customFormat="1" ht="25.5" customHeight="1">
      <c r="A17" s="244"/>
      <c r="B17" s="220"/>
      <c r="C17" s="220"/>
      <c r="D17" s="220"/>
      <c r="E17" s="220"/>
      <c r="F17" s="224"/>
    </row>
    <row r="18" spans="1:6" s="227" customFormat="1" ht="25.5" customHeight="1">
      <c r="A18" s="244"/>
      <c r="B18" s="220"/>
      <c r="C18" s="220"/>
      <c r="D18" s="220"/>
      <c r="E18" s="220"/>
      <c r="F18" s="224"/>
    </row>
    <row r="19" spans="1:6" s="227" customFormat="1" ht="25.5" customHeight="1">
      <c r="A19" s="244"/>
      <c r="B19" s="220"/>
      <c r="C19" s="220"/>
      <c r="D19" s="220"/>
      <c r="E19" s="220"/>
      <c r="F19" s="224"/>
    </row>
    <row r="20" spans="1:6" s="227" customFormat="1" ht="25.5" customHeight="1">
      <c r="A20" s="244"/>
      <c r="B20" s="220"/>
      <c r="C20" s="220"/>
      <c r="D20" s="220"/>
      <c r="E20" s="220"/>
      <c r="F20" s="224"/>
    </row>
    <row r="21" spans="1:6" s="227" customFormat="1" ht="25.5" customHeight="1">
      <c r="A21" s="244"/>
      <c r="B21" s="220"/>
      <c r="C21" s="220"/>
      <c r="D21" s="220"/>
      <c r="E21" s="220"/>
      <c r="F21" s="224"/>
    </row>
    <row r="22" spans="1:6" s="227" customFormat="1" ht="25.5" customHeight="1">
      <c r="A22" s="244"/>
      <c r="B22" s="220"/>
      <c r="C22" s="220"/>
      <c r="D22" s="220"/>
      <c r="E22" s="220"/>
      <c r="F22" s="224"/>
    </row>
    <row r="23" spans="1:6" s="227" customFormat="1" ht="25.5" customHeight="1">
      <c r="A23" s="244"/>
      <c r="B23" s="220"/>
      <c r="C23" s="220"/>
      <c r="D23" s="220"/>
      <c r="E23" s="220"/>
      <c r="F23" s="224"/>
    </row>
    <row r="24" spans="1:6" s="227" customFormat="1" ht="25.5" customHeight="1">
      <c r="A24" s="244"/>
      <c r="B24" s="220"/>
      <c r="C24" s="220"/>
      <c r="D24" s="220"/>
      <c r="E24" s="220"/>
      <c r="F24" s="224"/>
    </row>
    <row r="25" spans="1:6" s="227" customFormat="1" ht="25.5" customHeight="1">
      <c r="A25" s="244"/>
      <c r="B25" s="220"/>
      <c r="C25" s="220"/>
      <c r="D25" s="220"/>
      <c r="E25" s="220"/>
      <c r="F25" s="224"/>
    </row>
    <row r="26" spans="1:6" s="227" customFormat="1" ht="30.6" customHeight="1">
      <c r="A26" s="244"/>
      <c r="B26" s="220"/>
      <c r="C26" s="220"/>
      <c r="D26" s="220"/>
      <c r="E26" s="220"/>
      <c r="F26" s="224"/>
    </row>
    <row r="27" spans="1:6" s="227" customFormat="1" ht="30.6" customHeight="1">
      <c r="A27" s="244"/>
      <c r="B27" s="220"/>
      <c r="C27" s="220"/>
      <c r="D27" s="220"/>
      <c r="E27" s="220"/>
      <c r="F27" s="224"/>
    </row>
    <row r="28" spans="1:6" s="227" customFormat="1" ht="28.5" customHeight="1" thickBot="1">
      <c r="A28" s="245"/>
      <c r="B28" s="246"/>
      <c r="C28" s="246"/>
      <c r="D28" s="246"/>
      <c r="E28" s="246"/>
      <c r="F28" s="247"/>
    </row>
  </sheetData>
  <mergeCells count="7">
    <mergeCell ref="A1:F1"/>
    <mergeCell ref="A2:F2"/>
    <mergeCell ref="A3:F3"/>
    <mergeCell ref="A4:F4"/>
    <mergeCell ref="A5:A6"/>
    <mergeCell ref="B5:E5"/>
    <mergeCell ref="F5:F6"/>
  </mergeCells>
  <phoneticPr fontId="26" type="noConversion"/>
  <printOptions horizontalCentered="1"/>
  <pageMargins left="0.39370078740157483" right="0.47244094488188981" top="0.59055118110236227" bottom="0.78740157480314965" header="0.51181102362204722" footer="0.51181102362204722"/>
  <pageSetup paperSize="9" firstPageNumber="36" orientation="portrait" useFirstPageNumber="1" r:id="rId1"/>
  <headerFooter alignWithMargins="0">
    <oddFooter>&amp;C36</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41">
    <tabColor rgb="FFFFC000"/>
  </sheetPr>
  <dimension ref="A1:U35"/>
  <sheetViews>
    <sheetView showGridLines="0" view="pageBreakPreview" zoomScaleNormal="60" zoomScaleSheetLayoutView="100" workbookViewId="0">
      <selection activeCell="D30" sqref="D30"/>
    </sheetView>
  </sheetViews>
  <sheetFormatPr defaultColWidth="12" defaultRowHeight="21"/>
  <cols>
    <col min="1" max="1" width="26.21875" style="222" customWidth="1"/>
    <col min="2" max="3" width="11.6640625" style="222" customWidth="1"/>
    <col min="4" max="4" width="9.77734375" style="222" customWidth="1"/>
    <col min="5" max="5" width="10.44140625" style="222" customWidth="1"/>
    <col min="6" max="6" width="12.109375" style="222" customWidth="1"/>
    <col min="7" max="7" width="10.5546875" style="222" customWidth="1"/>
    <col min="8" max="16384" width="12" style="222"/>
  </cols>
  <sheetData>
    <row r="1" spans="1:21" s="208" customFormat="1" ht="21" customHeight="1">
      <c r="A1" s="1172" t="s">
        <v>90</v>
      </c>
      <c r="B1" s="1163"/>
      <c r="C1" s="1163"/>
      <c r="D1" s="1163"/>
      <c r="E1" s="1163"/>
      <c r="F1" s="1163"/>
      <c r="G1" s="1163"/>
    </row>
    <row r="2" spans="1:21" s="209" customFormat="1" ht="21" customHeight="1">
      <c r="A2" s="1173" t="s">
        <v>234</v>
      </c>
      <c r="B2" s="1259"/>
      <c r="C2" s="1259"/>
      <c r="D2" s="1259"/>
      <c r="E2" s="1259"/>
      <c r="F2" s="1259"/>
      <c r="G2" s="1259"/>
    </row>
    <row r="3" spans="1:21" s="227" customFormat="1" ht="24.75" customHeight="1">
      <c r="A3" s="1408" t="s">
        <v>448</v>
      </c>
      <c r="B3" s="1420"/>
      <c r="C3" s="1420"/>
      <c r="D3" s="1420"/>
      <c r="E3" s="1420"/>
      <c r="F3" s="1420"/>
      <c r="G3" s="1420"/>
    </row>
    <row r="4" spans="1:21" s="227" customFormat="1" ht="24.75" customHeight="1" thickBot="1">
      <c r="A4" s="1418" t="s">
        <v>737</v>
      </c>
      <c r="B4" s="1418"/>
      <c r="C4" s="1418"/>
      <c r="D4" s="1418"/>
      <c r="E4" s="1418"/>
      <c r="F4" s="1418"/>
      <c r="G4" s="1418"/>
    </row>
    <row r="5" spans="1:21" s="210" customFormat="1" ht="21" customHeight="1">
      <c r="A5" s="1428" t="s">
        <v>87</v>
      </c>
      <c r="B5" s="1423" t="s">
        <v>91</v>
      </c>
      <c r="C5" s="1424"/>
      <c r="D5" s="1425"/>
      <c r="E5" s="1421" t="s">
        <v>92</v>
      </c>
      <c r="F5" s="1419" t="s">
        <v>93</v>
      </c>
      <c r="G5" s="1426" t="s">
        <v>96</v>
      </c>
    </row>
    <row r="6" spans="1:21" s="210" customFormat="1" ht="48.75" customHeight="1">
      <c r="A6" s="1429"/>
      <c r="B6" s="256" t="s">
        <v>464</v>
      </c>
      <c r="C6" s="256" t="s">
        <v>465</v>
      </c>
      <c r="D6" s="256" t="s">
        <v>94</v>
      </c>
      <c r="E6" s="1422"/>
      <c r="F6" s="1379"/>
      <c r="G6" s="1427"/>
    </row>
    <row r="7" spans="1:21" s="227" customFormat="1" ht="15" customHeight="1">
      <c r="A7" s="211"/>
      <c r="B7" s="229"/>
      <c r="C7" s="229"/>
      <c r="D7" s="229"/>
      <c r="E7" s="229"/>
      <c r="F7" s="269"/>
      <c r="G7" s="230"/>
    </row>
    <row r="8" spans="1:21" s="233" customFormat="1" ht="30" customHeight="1">
      <c r="A8" s="405" t="s">
        <v>329</v>
      </c>
      <c r="B8" s="427">
        <f>B9+B14</f>
        <v>131712</v>
      </c>
      <c r="C8" s="427">
        <f>B8</f>
        <v>131712</v>
      </c>
      <c r="D8" s="512">
        <v>0</v>
      </c>
      <c r="E8" s="512">
        <v>0</v>
      </c>
      <c r="F8" s="512">
        <v>0</v>
      </c>
      <c r="G8" s="513">
        <v>0</v>
      </c>
    </row>
    <row r="9" spans="1:21" s="233" customFormat="1" ht="30" customHeight="1">
      <c r="A9" s="625" t="s">
        <v>261</v>
      </c>
      <c r="B9" s="427">
        <f>B10+B11+B12</f>
        <v>131712</v>
      </c>
      <c r="C9" s="427">
        <f>B9</f>
        <v>131712</v>
      </c>
      <c r="D9" s="512">
        <v>0</v>
      </c>
      <c r="E9" s="512">
        <v>0</v>
      </c>
      <c r="F9" s="512">
        <v>0</v>
      </c>
      <c r="G9" s="513">
        <v>0</v>
      </c>
    </row>
    <row r="10" spans="1:21" s="233" customFormat="1" ht="30" customHeight="1">
      <c r="A10" s="216" t="s">
        <v>101</v>
      </c>
      <c r="B10" s="428">
        <v>129545</v>
      </c>
      <c r="C10" s="428">
        <f>B10</f>
        <v>129545</v>
      </c>
      <c r="D10" s="506">
        <v>0</v>
      </c>
      <c r="E10" s="506">
        <v>0</v>
      </c>
      <c r="F10" s="506">
        <v>0</v>
      </c>
      <c r="G10" s="507">
        <v>0</v>
      </c>
    </row>
    <row r="11" spans="1:21" s="233" customFormat="1" ht="30" customHeight="1">
      <c r="A11" s="216" t="s">
        <v>102</v>
      </c>
      <c r="B11" s="428">
        <v>2152</v>
      </c>
      <c r="C11" s="428">
        <f>B11</f>
        <v>2152</v>
      </c>
      <c r="D11" s="506">
        <v>0</v>
      </c>
      <c r="E11" s="506">
        <v>0</v>
      </c>
      <c r="F11" s="506">
        <v>0</v>
      </c>
      <c r="G11" s="507">
        <v>0</v>
      </c>
    </row>
    <row r="12" spans="1:21" s="233" customFormat="1" ht="30" customHeight="1">
      <c r="A12" s="216" t="s">
        <v>103</v>
      </c>
      <c r="B12" s="428">
        <v>15</v>
      </c>
      <c r="C12" s="428">
        <f>B12</f>
        <v>15</v>
      </c>
      <c r="D12" s="506">
        <v>0</v>
      </c>
      <c r="E12" s="506">
        <v>0</v>
      </c>
      <c r="F12" s="506">
        <v>0</v>
      </c>
      <c r="G12" s="507">
        <v>0</v>
      </c>
      <c r="H12" s="227"/>
      <c r="I12" s="227"/>
      <c r="J12" s="227"/>
      <c r="K12" s="227"/>
      <c r="L12" s="227"/>
      <c r="M12" s="227"/>
      <c r="N12" s="227"/>
      <c r="O12" s="227"/>
      <c r="P12" s="227"/>
      <c r="Q12" s="227"/>
      <c r="R12" s="227"/>
      <c r="S12" s="227"/>
      <c r="T12" s="227"/>
      <c r="U12" s="227"/>
    </row>
    <row r="13" spans="1:21" s="233" customFormat="1" ht="17.25" customHeight="1">
      <c r="A13" s="216"/>
      <c r="B13" s="220"/>
      <c r="C13" s="220"/>
      <c r="D13" s="427"/>
      <c r="E13" s="220"/>
      <c r="F13" s="221"/>
      <c r="G13" s="224"/>
      <c r="H13" s="227"/>
      <c r="I13" s="227"/>
      <c r="J13" s="227"/>
      <c r="K13" s="227"/>
      <c r="L13" s="227"/>
      <c r="M13" s="227"/>
      <c r="N13" s="227"/>
      <c r="O13" s="227"/>
      <c r="P13" s="227"/>
      <c r="Q13" s="227"/>
      <c r="R13" s="227"/>
      <c r="S13" s="227"/>
      <c r="T13" s="227"/>
      <c r="U13" s="227"/>
    </row>
    <row r="14" spans="1:21" s="233" customFormat="1" ht="30" hidden="1" customHeight="1">
      <c r="A14" s="625" t="s">
        <v>564</v>
      </c>
      <c r="B14" s="427">
        <f>B15+B16+B17</f>
        <v>0</v>
      </c>
      <c r="C14" s="427">
        <f>B14</f>
        <v>0</v>
      </c>
      <c r="D14" s="512">
        <v>0</v>
      </c>
      <c r="E14" s="512">
        <v>0</v>
      </c>
      <c r="F14" s="512">
        <v>0</v>
      </c>
      <c r="G14" s="513">
        <v>0</v>
      </c>
    </row>
    <row r="15" spans="1:21" s="233" customFormat="1" ht="30" hidden="1" customHeight="1">
      <c r="A15" s="216" t="s">
        <v>101</v>
      </c>
      <c r="B15" s="428">
        <v>0</v>
      </c>
      <c r="C15" s="428">
        <f>B15</f>
        <v>0</v>
      </c>
      <c r="D15" s="506">
        <v>0</v>
      </c>
      <c r="E15" s="506">
        <v>0</v>
      </c>
      <c r="F15" s="506">
        <v>0</v>
      </c>
      <c r="G15" s="507">
        <v>0</v>
      </c>
    </row>
    <row r="16" spans="1:21" s="233" customFormat="1" ht="24.9" customHeight="1">
      <c r="A16" s="216"/>
      <c r="B16" s="217"/>
      <c r="C16" s="217"/>
      <c r="D16" s="428"/>
      <c r="E16" s="220"/>
      <c r="F16" s="221"/>
      <c r="G16" s="224"/>
      <c r="H16" s="227"/>
      <c r="I16" s="227"/>
      <c r="J16" s="227"/>
      <c r="K16" s="227"/>
      <c r="L16" s="227"/>
      <c r="M16" s="227"/>
      <c r="N16" s="227"/>
      <c r="O16" s="227"/>
      <c r="P16" s="227"/>
      <c r="Q16" s="227"/>
      <c r="R16" s="227"/>
      <c r="S16" s="227"/>
      <c r="T16" s="227"/>
      <c r="U16" s="227"/>
    </row>
    <row r="17" spans="1:21" s="233" customFormat="1" ht="24.9" customHeight="1">
      <c r="A17" s="216"/>
      <c r="B17" s="217"/>
      <c r="C17" s="217"/>
      <c r="D17" s="428"/>
      <c r="E17" s="220"/>
      <c r="F17" s="221"/>
      <c r="G17" s="224"/>
      <c r="H17" s="227"/>
      <c r="I17" s="227"/>
      <c r="J17" s="227"/>
      <c r="K17" s="227"/>
      <c r="L17" s="227"/>
      <c r="M17" s="227"/>
      <c r="N17" s="227"/>
      <c r="O17" s="227"/>
      <c r="P17" s="227"/>
      <c r="Q17" s="227"/>
      <c r="R17" s="227"/>
      <c r="S17" s="227"/>
      <c r="T17" s="227"/>
      <c r="U17" s="227"/>
    </row>
    <row r="18" spans="1:21" s="233" customFormat="1" ht="24.75" customHeight="1">
      <c r="A18" s="216"/>
      <c r="B18" s="217"/>
      <c r="C18" s="217"/>
      <c r="D18" s="428"/>
      <c r="E18" s="220"/>
      <c r="F18" s="221"/>
      <c r="G18" s="224"/>
      <c r="H18" s="227"/>
      <c r="I18" s="227"/>
      <c r="J18" s="227"/>
      <c r="K18" s="227"/>
      <c r="L18" s="227"/>
      <c r="M18" s="227"/>
      <c r="N18" s="227"/>
      <c r="O18" s="227"/>
      <c r="P18" s="227"/>
      <c r="Q18" s="227"/>
      <c r="R18" s="227"/>
      <c r="S18" s="227"/>
      <c r="T18" s="227"/>
      <c r="U18" s="227"/>
    </row>
    <row r="19" spans="1:21" s="233" customFormat="1" ht="24.75" customHeight="1">
      <c r="A19" s="216"/>
      <c r="B19" s="217"/>
      <c r="C19" s="217"/>
      <c r="D19" s="428"/>
      <c r="E19" s="220"/>
      <c r="F19" s="221"/>
      <c r="G19" s="224"/>
      <c r="H19" s="227"/>
      <c r="I19" s="227"/>
      <c r="J19" s="227"/>
      <c r="K19" s="227"/>
      <c r="L19" s="227"/>
      <c r="M19" s="227"/>
      <c r="N19" s="227"/>
      <c r="O19" s="227"/>
      <c r="P19" s="227"/>
      <c r="Q19" s="227"/>
      <c r="R19" s="227"/>
      <c r="S19" s="227"/>
      <c r="T19" s="227"/>
      <c r="U19" s="227"/>
    </row>
    <row r="20" spans="1:21" s="233" customFormat="1" ht="24.75" customHeight="1">
      <c r="A20" s="216"/>
      <c r="B20" s="217"/>
      <c r="C20" s="217"/>
      <c r="D20" s="428"/>
      <c r="E20" s="220"/>
      <c r="F20" s="221"/>
      <c r="G20" s="224"/>
      <c r="H20" s="227"/>
      <c r="I20" s="227"/>
      <c r="J20" s="227"/>
      <c r="K20" s="227"/>
      <c r="L20" s="227"/>
      <c r="M20" s="227"/>
      <c r="N20" s="227"/>
      <c r="O20" s="227"/>
      <c r="P20" s="227"/>
      <c r="Q20" s="227"/>
      <c r="R20" s="227"/>
      <c r="S20" s="227"/>
      <c r="T20" s="227"/>
      <c r="U20" s="227"/>
    </row>
    <row r="21" spans="1:21" s="233" customFormat="1" ht="24.9" customHeight="1">
      <c r="A21" s="216"/>
      <c r="B21" s="217"/>
      <c r="C21" s="217"/>
      <c r="D21" s="428"/>
      <c r="E21" s="220"/>
      <c r="F21" s="221"/>
      <c r="G21" s="224"/>
      <c r="H21" s="227"/>
      <c r="I21" s="227"/>
      <c r="J21" s="227"/>
      <c r="K21" s="227"/>
      <c r="L21" s="227"/>
      <c r="M21" s="227"/>
      <c r="N21" s="227"/>
      <c r="O21" s="227"/>
      <c r="P21" s="227"/>
      <c r="Q21" s="227"/>
      <c r="R21" s="227"/>
      <c r="S21" s="227"/>
      <c r="T21" s="227"/>
      <c r="U21" s="227"/>
    </row>
    <row r="22" spans="1:21" s="233" customFormat="1" ht="24.9" customHeight="1">
      <c r="A22" s="216"/>
      <c r="B22" s="217"/>
      <c r="C22" s="217"/>
      <c r="D22" s="220"/>
      <c r="E22" s="220"/>
      <c r="F22" s="221"/>
      <c r="G22" s="224"/>
      <c r="H22" s="227"/>
      <c r="I22" s="227"/>
      <c r="J22" s="227"/>
      <c r="K22" s="227"/>
      <c r="L22" s="227"/>
      <c r="M22" s="227"/>
      <c r="N22" s="227"/>
      <c r="O22" s="227"/>
      <c r="P22" s="227"/>
      <c r="Q22" s="227"/>
      <c r="R22" s="227"/>
      <c r="S22" s="227"/>
      <c r="T22" s="227"/>
      <c r="U22" s="227"/>
    </row>
    <row r="23" spans="1:21" s="233" customFormat="1" ht="24.9" customHeight="1">
      <c r="A23" s="216"/>
      <c r="B23" s="220"/>
      <c r="C23" s="220"/>
      <c r="D23" s="220"/>
      <c r="E23" s="220"/>
      <c r="F23" s="221"/>
      <c r="G23" s="224"/>
      <c r="H23" s="227"/>
      <c r="I23" s="227"/>
      <c r="J23" s="227"/>
      <c r="K23" s="227"/>
      <c r="L23" s="227"/>
      <c r="M23" s="227"/>
      <c r="N23" s="227"/>
      <c r="O23" s="227"/>
      <c r="P23" s="227"/>
      <c r="Q23" s="227"/>
      <c r="R23" s="227"/>
      <c r="S23" s="227"/>
      <c r="T23" s="227"/>
      <c r="U23" s="227"/>
    </row>
    <row r="24" spans="1:21" s="227" customFormat="1" ht="24.9" customHeight="1">
      <c r="A24" s="223"/>
      <c r="B24" s="217"/>
      <c r="C24" s="217"/>
      <c r="D24" s="220"/>
      <c r="E24" s="220"/>
      <c r="F24" s="221"/>
      <c r="G24" s="224"/>
    </row>
    <row r="25" spans="1:21" s="227" customFormat="1" ht="24.9" customHeight="1">
      <c r="A25" s="216"/>
      <c r="B25" s="220"/>
      <c r="C25" s="220"/>
      <c r="D25" s="217"/>
      <c r="E25" s="217"/>
      <c r="F25" s="218"/>
      <c r="G25" s="226"/>
    </row>
    <row r="26" spans="1:21" s="227" customFormat="1" ht="24.9" customHeight="1">
      <c r="A26" s="236"/>
      <c r="B26" s="220"/>
      <c r="C26" s="220"/>
      <c r="D26" s="220"/>
      <c r="E26" s="220"/>
      <c r="F26" s="221"/>
      <c r="G26" s="224"/>
    </row>
    <row r="27" spans="1:21" s="227" customFormat="1" ht="19.5" customHeight="1">
      <c r="A27" s="236"/>
      <c r="B27" s="220"/>
      <c r="C27" s="220"/>
      <c r="D27" s="220"/>
      <c r="E27" s="220"/>
      <c r="F27" s="221"/>
      <c r="G27" s="224"/>
    </row>
    <row r="28" spans="1:21" s="227" customFormat="1" ht="21" customHeight="1">
      <c r="A28" s="236"/>
      <c r="B28" s="217"/>
      <c r="C28" s="217"/>
      <c r="D28" s="217"/>
      <c r="E28" s="217"/>
      <c r="F28" s="218"/>
      <c r="G28" s="226"/>
    </row>
    <row r="29" spans="1:21" s="227" customFormat="1" ht="21" customHeight="1">
      <c r="A29" s="236"/>
      <c r="B29" s="217"/>
      <c r="C29" s="217"/>
      <c r="D29" s="217"/>
      <c r="E29" s="217"/>
      <c r="F29" s="218"/>
      <c r="G29" s="226"/>
    </row>
    <row r="30" spans="1:21" s="227" customFormat="1" ht="19.5" customHeight="1">
      <c r="A30" s="236"/>
      <c r="B30" s="217"/>
      <c r="C30" s="217"/>
      <c r="D30" s="217"/>
      <c r="E30" s="217"/>
      <c r="F30" s="218"/>
      <c r="G30" s="226"/>
    </row>
    <row r="31" spans="1:21" s="227" customFormat="1" ht="28.8" customHeight="1">
      <c r="A31" s="236"/>
      <c r="B31" s="220"/>
      <c r="C31" s="220"/>
      <c r="D31" s="220"/>
      <c r="E31" s="220"/>
      <c r="F31" s="221"/>
      <c r="G31" s="224"/>
    </row>
    <row r="32" spans="1:21" s="227" customFormat="1" ht="45" customHeight="1" thickBot="1">
      <c r="A32" s="270"/>
      <c r="B32" s="271"/>
      <c r="C32" s="271"/>
      <c r="D32" s="271"/>
      <c r="E32" s="271"/>
      <c r="F32" s="272"/>
      <c r="G32" s="273"/>
    </row>
    <row r="35" spans="1:1">
      <c r="A35" s="237"/>
    </row>
  </sheetData>
  <mergeCells count="9">
    <mergeCell ref="A4:G4"/>
    <mergeCell ref="F5:F6"/>
    <mergeCell ref="A2:G2"/>
    <mergeCell ref="A1:G1"/>
    <mergeCell ref="A3:G3"/>
    <mergeCell ref="E5:E6"/>
    <mergeCell ref="B5:D5"/>
    <mergeCell ref="G5:G6"/>
    <mergeCell ref="A5:A6"/>
  </mergeCells>
  <phoneticPr fontId="26" type="noConversion"/>
  <printOptions horizontalCentered="1"/>
  <pageMargins left="0.47244094488188981" right="0.39370078740157483" top="0.59055118110236227" bottom="0.78740157480314965" header="0.51181102362204722" footer="0.51181102362204722"/>
  <pageSetup paperSize="9" firstPageNumber="104" orientation="portrait" r:id="rId1"/>
  <headerFooter alignWithMargins="0">
    <oddFooter>&amp;C37</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5">
    <tabColor rgb="FFFFC000"/>
  </sheetPr>
  <dimension ref="A1:I27"/>
  <sheetViews>
    <sheetView view="pageBreakPreview" zoomScaleNormal="60" zoomScaleSheetLayoutView="100" workbookViewId="0">
      <selection activeCell="D30" sqref="D30"/>
    </sheetView>
  </sheetViews>
  <sheetFormatPr defaultColWidth="9" defaultRowHeight="15.6"/>
  <cols>
    <col min="1" max="1" width="31.5546875" style="17" customWidth="1"/>
    <col min="2" max="2" width="23.77734375" style="17" customWidth="1"/>
    <col min="3" max="3" width="35.6640625" style="17" customWidth="1"/>
    <col min="4" max="16384" width="9" style="17"/>
  </cols>
  <sheetData>
    <row r="1" spans="1:9" ht="22.2">
      <c r="A1" s="1172" t="s">
        <v>43</v>
      </c>
      <c r="B1" s="1172"/>
      <c r="C1" s="1172"/>
      <c r="D1" s="56"/>
      <c r="E1" s="56"/>
      <c r="F1" s="56"/>
      <c r="G1" s="56"/>
      <c r="H1" s="56"/>
      <c r="I1" s="56"/>
    </row>
    <row r="2" spans="1:9" ht="22.2">
      <c r="A2" s="1173" t="s">
        <v>200</v>
      </c>
      <c r="B2" s="1259"/>
      <c r="C2" s="1259"/>
      <c r="D2" s="56"/>
      <c r="E2" s="56"/>
      <c r="F2" s="56"/>
      <c r="G2" s="56"/>
      <c r="H2" s="56"/>
      <c r="I2" s="56"/>
    </row>
    <row r="3" spans="1:9" ht="24.75" customHeight="1">
      <c r="A3" s="1146" t="s">
        <v>205</v>
      </c>
      <c r="B3" s="1164"/>
      <c r="C3" s="1164"/>
      <c r="D3" s="52"/>
      <c r="E3" s="52"/>
      <c r="F3" s="52"/>
      <c r="G3" s="52"/>
      <c r="H3" s="52"/>
      <c r="I3" s="52"/>
    </row>
    <row r="4" spans="1:9" ht="24.75" customHeight="1" thickBot="1">
      <c r="A4" s="1174" t="s">
        <v>738</v>
      </c>
      <c r="B4" s="1175"/>
      <c r="C4" s="1175"/>
      <c r="D4" s="28"/>
      <c r="E4" s="28"/>
      <c r="F4" s="28"/>
      <c r="G4" s="28"/>
      <c r="H4" s="28"/>
      <c r="I4" s="28"/>
    </row>
    <row r="5" spans="1:9" ht="30" customHeight="1">
      <c r="A5" s="397" t="s">
        <v>199</v>
      </c>
      <c r="B5" s="12" t="s">
        <v>206</v>
      </c>
      <c r="C5" s="46" t="s">
        <v>137</v>
      </c>
      <c r="D5" s="57"/>
      <c r="E5" s="58"/>
      <c r="F5" s="58"/>
      <c r="G5" s="58"/>
      <c r="H5" s="58"/>
      <c r="I5" s="58"/>
    </row>
    <row r="6" spans="1:9" ht="30" customHeight="1">
      <c r="A6" s="80" t="s">
        <v>207</v>
      </c>
      <c r="B6" s="136">
        <v>1000</v>
      </c>
      <c r="C6" s="24"/>
      <c r="D6" s="58"/>
      <c r="E6" s="58"/>
      <c r="F6" s="58"/>
      <c r="G6" s="58"/>
      <c r="H6" s="58"/>
      <c r="I6" s="58"/>
    </row>
    <row r="7" spans="1:9" ht="30" customHeight="1">
      <c r="A7" s="27" t="s">
        <v>208</v>
      </c>
      <c r="B7" s="11"/>
      <c r="C7" s="14"/>
    </row>
    <row r="8" spans="1:9" s="51" customFormat="1" ht="30" customHeight="1">
      <c r="A8" s="27" t="s">
        <v>209</v>
      </c>
      <c r="B8" s="10" t="s">
        <v>210</v>
      </c>
      <c r="C8" s="14"/>
    </row>
    <row r="9" spans="1:9" s="51" customFormat="1" ht="30" customHeight="1">
      <c r="A9" s="27" t="s">
        <v>211</v>
      </c>
      <c r="B9" s="10" t="s">
        <v>210</v>
      </c>
      <c r="C9" s="768"/>
    </row>
    <row r="10" spans="1:9" s="51" customFormat="1" ht="30" customHeight="1">
      <c r="A10" s="27" t="s">
        <v>621</v>
      </c>
      <c r="B10" s="10" t="s">
        <v>210</v>
      </c>
      <c r="C10" s="768"/>
      <c r="E10" s="59"/>
    </row>
    <row r="11" spans="1:9" s="51" customFormat="1" ht="30" customHeight="1">
      <c r="A11" s="29" t="s">
        <v>546</v>
      </c>
      <c r="B11" s="10" t="s">
        <v>210</v>
      </c>
      <c r="C11" s="30"/>
    </row>
    <row r="12" spans="1:9" s="51" customFormat="1" ht="30" customHeight="1">
      <c r="A12" s="29" t="s">
        <v>212</v>
      </c>
      <c r="B12" s="10" t="s">
        <v>210</v>
      </c>
      <c r="C12" s="30"/>
    </row>
    <row r="13" spans="1:9" s="51" customFormat="1" ht="30" customHeight="1">
      <c r="A13" s="29" t="s">
        <v>213</v>
      </c>
      <c r="B13" s="10"/>
      <c r="C13" s="30"/>
    </row>
    <row r="14" spans="1:9" s="51" customFormat="1" ht="30" customHeight="1">
      <c r="A14" s="29" t="s">
        <v>214</v>
      </c>
      <c r="B14" s="10" t="s">
        <v>210</v>
      </c>
      <c r="C14" s="30"/>
    </row>
    <row r="15" spans="1:9" s="51" customFormat="1" ht="30" customHeight="1">
      <c r="A15" s="29" t="s">
        <v>443</v>
      </c>
      <c r="B15" s="10" t="s">
        <v>210</v>
      </c>
      <c r="C15" s="30"/>
    </row>
    <row r="16" spans="1:9" s="51" customFormat="1" ht="30" customHeight="1">
      <c r="A16" s="29" t="s">
        <v>212</v>
      </c>
      <c r="B16" s="10" t="s">
        <v>210</v>
      </c>
      <c r="C16" s="30"/>
    </row>
    <row r="17" spans="1:3" ht="30" customHeight="1">
      <c r="A17" s="29" t="s">
        <v>215</v>
      </c>
      <c r="B17" s="137">
        <v>1000</v>
      </c>
      <c r="C17" s="30"/>
    </row>
    <row r="18" spans="1:3" ht="27.9" customHeight="1">
      <c r="A18" s="18"/>
      <c r="B18" s="10"/>
      <c r="C18" s="1"/>
    </row>
    <row r="19" spans="1:3" ht="27" customHeight="1">
      <c r="A19" s="18"/>
      <c r="B19" s="10"/>
      <c r="C19" s="1"/>
    </row>
    <row r="20" spans="1:3" ht="27" customHeight="1">
      <c r="A20" s="62"/>
      <c r="B20" s="44"/>
      <c r="C20" s="30"/>
    </row>
    <row r="21" spans="1:3" ht="27" customHeight="1">
      <c r="A21" s="18"/>
      <c r="B21" s="10"/>
      <c r="C21" s="31"/>
    </row>
    <row r="22" spans="1:3" ht="42.75" customHeight="1">
      <c r="A22" s="3"/>
      <c r="B22" s="2"/>
      <c r="C22" s="1"/>
    </row>
    <row r="23" spans="1:3" ht="27" customHeight="1">
      <c r="A23" s="18"/>
      <c r="B23" s="10"/>
      <c r="C23" s="32"/>
    </row>
    <row r="24" spans="1:3" ht="33" customHeight="1">
      <c r="A24" s="3"/>
      <c r="B24" s="2"/>
      <c r="C24" s="1"/>
    </row>
    <row r="25" spans="1:3" ht="24.9" customHeight="1">
      <c r="A25" s="18"/>
      <c r="B25" s="45"/>
      <c r="C25" s="32"/>
    </row>
    <row r="26" spans="1:3" ht="24.9" customHeight="1">
      <c r="A26" s="62"/>
      <c r="B26" s="4"/>
      <c r="C26" s="30"/>
    </row>
    <row r="27" spans="1:3" ht="26.25" customHeight="1" thickBot="1">
      <c r="A27" s="60"/>
      <c r="B27" s="33"/>
      <c r="C27" s="34"/>
    </row>
  </sheetData>
  <mergeCells count="4">
    <mergeCell ref="A4:C4"/>
    <mergeCell ref="A1:C1"/>
    <mergeCell ref="A2:C2"/>
    <mergeCell ref="A3:C3"/>
  </mergeCells>
  <phoneticPr fontId="4" type="noConversion"/>
  <printOptions horizontalCentered="1"/>
  <pageMargins left="0.39370078740157483" right="0.47244094488188981" top="0.59055118110236227" bottom="0.78740157480314965" header="0.51181102362204722" footer="0.51181102362204722"/>
  <pageSetup paperSize="9" orientation="portrait" r:id="rId1"/>
  <headerFooter alignWithMargins="0">
    <oddFooter>&amp;C38</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工作表6">
    <tabColor rgb="FFFFC000"/>
  </sheetPr>
  <dimension ref="A1:J27"/>
  <sheetViews>
    <sheetView view="pageBreakPreview" topLeftCell="A4" zoomScaleNormal="100" zoomScaleSheetLayoutView="100" workbookViewId="0">
      <selection activeCell="E9" sqref="E9:F9"/>
    </sheetView>
  </sheetViews>
  <sheetFormatPr defaultColWidth="9" defaultRowHeight="15.6"/>
  <cols>
    <col min="1" max="2" width="13.77734375" style="17" customWidth="1"/>
    <col min="3" max="3" width="26.6640625" style="17" customWidth="1"/>
    <col min="4" max="4" width="13.77734375" style="17" customWidth="1"/>
    <col min="5" max="5" width="2.21875" style="17" customWidth="1"/>
    <col min="6" max="6" width="22.21875" style="17" customWidth="1"/>
    <col min="7" max="16384" width="9" style="17"/>
  </cols>
  <sheetData>
    <row r="1" spans="1:10" s="51" customFormat="1" ht="22.2">
      <c r="A1" s="1172" t="s">
        <v>43</v>
      </c>
      <c r="B1" s="1172"/>
      <c r="C1" s="1172"/>
      <c r="D1" s="1172"/>
      <c r="E1" s="1172"/>
      <c r="F1" s="1172"/>
      <c r="G1" s="50"/>
      <c r="H1" s="50"/>
    </row>
    <row r="2" spans="1:10" s="51" customFormat="1" ht="22.2">
      <c r="A2" s="1173" t="s">
        <v>62</v>
      </c>
      <c r="B2" s="1173"/>
      <c r="C2" s="1173"/>
      <c r="D2" s="1173"/>
      <c r="E2" s="1173"/>
      <c r="F2" s="1173"/>
      <c r="G2" s="50"/>
      <c r="H2" s="50"/>
    </row>
    <row r="3" spans="1:10" s="51" customFormat="1" ht="24.9" customHeight="1">
      <c r="A3" s="1146" t="s">
        <v>712</v>
      </c>
      <c r="B3" s="1146"/>
      <c r="C3" s="1146"/>
      <c r="D3" s="1146"/>
      <c r="E3" s="1146"/>
      <c r="F3" s="1146"/>
      <c r="G3" s="52"/>
      <c r="H3" s="52"/>
    </row>
    <row r="4" spans="1:10" s="51" customFormat="1" ht="24.9" customHeight="1" thickBot="1">
      <c r="A4" s="1430" t="s">
        <v>739</v>
      </c>
      <c r="B4" s="1430"/>
      <c r="C4" s="1430"/>
      <c r="D4" s="1430"/>
      <c r="E4" s="1430"/>
      <c r="F4" s="1430"/>
      <c r="G4" s="28"/>
      <c r="H4" s="28"/>
    </row>
    <row r="5" spans="1:10" s="54" customFormat="1" ht="30" customHeight="1">
      <c r="A5" s="674" t="s">
        <v>529</v>
      </c>
      <c r="B5" s="959" t="s">
        <v>173</v>
      </c>
      <c r="C5" s="396" t="s">
        <v>518</v>
      </c>
      <c r="D5" s="959" t="s">
        <v>168</v>
      </c>
      <c r="E5" s="930"/>
      <c r="F5" s="659" t="s">
        <v>137</v>
      </c>
      <c r="G5" s="49"/>
      <c r="H5" s="49"/>
    </row>
    <row r="6" spans="1:10" s="51" customFormat="1" ht="30" customHeight="1">
      <c r="A6" s="699">
        <v>61787</v>
      </c>
      <c r="B6" s="44">
        <f>B7+B11</f>
        <v>10147</v>
      </c>
      <c r="C6" s="675" t="s">
        <v>519</v>
      </c>
      <c r="D6" s="656">
        <f>D7+D11</f>
        <v>69017</v>
      </c>
      <c r="E6" s="936"/>
      <c r="F6" s="654"/>
    </row>
    <row r="7" spans="1:10" s="51" customFormat="1" ht="30" customHeight="1">
      <c r="A7" s="741">
        <v>61328</v>
      </c>
      <c r="B7" s="660">
        <f>B8+B9</f>
        <v>9587</v>
      </c>
      <c r="C7" s="672" t="s">
        <v>530</v>
      </c>
      <c r="D7" s="664">
        <f>D8+D9</f>
        <v>68457</v>
      </c>
      <c r="E7" s="937"/>
      <c r="F7" s="654"/>
    </row>
    <row r="8" spans="1:10" s="51" customFormat="1" ht="119.25" customHeight="1">
      <c r="A8" s="704">
        <v>59803</v>
      </c>
      <c r="B8" s="706">
        <v>8627</v>
      </c>
      <c r="C8" s="705" t="s">
        <v>527</v>
      </c>
      <c r="D8" s="706">
        <v>67353</v>
      </c>
      <c r="E8" s="942" t="s">
        <v>702</v>
      </c>
      <c r="F8" s="1086" t="s">
        <v>942</v>
      </c>
      <c r="H8" s="682"/>
      <c r="J8" s="59"/>
    </row>
    <row r="9" spans="1:10" s="51" customFormat="1" ht="52.2" customHeight="1">
      <c r="A9" s="704">
        <v>1525</v>
      </c>
      <c r="B9" s="707">
        <v>960</v>
      </c>
      <c r="C9" s="705" t="s">
        <v>528</v>
      </c>
      <c r="D9" s="707">
        <v>1104</v>
      </c>
      <c r="E9" s="1433" t="s">
        <v>967</v>
      </c>
      <c r="F9" s="1434"/>
    </row>
    <row r="10" spans="1:10" s="51" customFormat="1" ht="21.6" customHeight="1">
      <c r="A10" s="661"/>
      <c r="B10" s="662"/>
      <c r="C10" s="665"/>
      <c r="D10" s="666"/>
      <c r="E10" s="938"/>
      <c r="F10" s="668"/>
    </row>
    <row r="11" spans="1:10" s="51" customFormat="1" ht="30" customHeight="1">
      <c r="A11" s="741">
        <v>459</v>
      </c>
      <c r="B11" s="660">
        <f>B12</f>
        <v>560</v>
      </c>
      <c r="C11" s="667" t="s">
        <v>563</v>
      </c>
      <c r="D11" s="664">
        <f>D12</f>
        <v>560</v>
      </c>
      <c r="E11" s="937"/>
      <c r="F11" s="669"/>
    </row>
    <row r="12" spans="1:10" s="51" customFormat="1" ht="32.1" customHeight="1">
      <c r="A12" s="704">
        <v>225</v>
      </c>
      <c r="B12" s="663">
        <v>560</v>
      </c>
      <c r="C12" s="673" t="s">
        <v>527</v>
      </c>
      <c r="D12" s="663">
        <v>560</v>
      </c>
      <c r="E12" s="1329" t="s">
        <v>637</v>
      </c>
      <c r="F12" s="1435"/>
    </row>
    <row r="13" spans="1:10" s="51" customFormat="1" ht="35.4" customHeight="1">
      <c r="A13" s="661">
        <v>234</v>
      </c>
      <c r="B13" s="662">
        <v>0</v>
      </c>
      <c r="C13" s="705" t="s">
        <v>528</v>
      </c>
      <c r="D13" s="666">
        <v>0</v>
      </c>
      <c r="E13" s="938"/>
      <c r="F13" s="668"/>
    </row>
    <row r="14" spans="1:10" s="51" customFormat="1" ht="29.4" hidden="1" customHeight="1">
      <c r="A14" s="741">
        <f>A15</f>
        <v>0</v>
      </c>
      <c r="B14" s="660">
        <v>0</v>
      </c>
      <c r="C14" s="672" t="s">
        <v>658</v>
      </c>
      <c r="D14" s="660">
        <v>0</v>
      </c>
      <c r="E14" s="939"/>
      <c r="F14" s="668"/>
    </row>
    <row r="15" spans="1:10" s="51" customFormat="1" ht="29.4" hidden="1" customHeight="1">
      <c r="A15" s="741">
        <f>A16</f>
        <v>0</v>
      </c>
      <c r="B15" s="660">
        <v>0</v>
      </c>
      <c r="C15" s="672" t="s">
        <v>530</v>
      </c>
      <c r="D15" s="660">
        <v>0</v>
      </c>
      <c r="E15" s="939"/>
      <c r="F15" s="668"/>
    </row>
    <row r="16" spans="1:10" s="51" customFormat="1" ht="29.4" hidden="1" customHeight="1">
      <c r="A16" s="704">
        <v>0</v>
      </c>
      <c r="B16" s="663">
        <v>0</v>
      </c>
      <c r="C16" s="705" t="s">
        <v>527</v>
      </c>
      <c r="D16" s="663">
        <v>0</v>
      </c>
      <c r="E16" s="931"/>
      <c r="F16" s="668"/>
    </row>
    <row r="17" spans="1:6" s="51" customFormat="1" ht="17.7" hidden="1" customHeight="1">
      <c r="A17" s="483"/>
      <c r="B17" s="45"/>
      <c r="C17" s="139"/>
      <c r="D17" s="657"/>
      <c r="E17" s="932"/>
      <c r="F17" s="935"/>
    </row>
    <row r="18" spans="1:6" s="51" customFormat="1" ht="30" hidden="1" customHeight="1">
      <c r="A18" s="615"/>
      <c r="B18" s="44">
        <f>B19</f>
        <v>0</v>
      </c>
      <c r="C18" s="740" t="s">
        <v>615</v>
      </c>
      <c r="D18" s="656">
        <f>D19</f>
        <v>0</v>
      </c>
      <c r="E18" s="933"/>
      <c r="F18" s="935"/>
    </row>
    <row r="19" spans="1:6" s="51" customFormat="1" ht="30" hidden="1" customHeight="1">
      <c r="A19" s="615"/>
      <c r="B19" s="44">
        <f>B20</f>
        <v>0</v>
      </c>
      <c r="C19" s="667" t="s">
        <v>563</v>
      </c>
      <c r="D19" s="656">
        <f>D20</f>
        <v>0</v>
      </c>
      <c r="E19" s="933"/>
      <c r="F19" s="935"/>
    </row>
    <row r="20" spans="1:6" s="51" customFormat="1" ht="30" hidden="1" customHeight="1">
      <c r="A20" s="483"/>
      <c r="B20" s="45">
        <v>0</v>
      </c>
      <c r="C20" s="673" t="s">
        <v>527</v>
      </c>
      <c r="D20" s="657">
        <v>0</v>
      </c>
      <c r="E20" s="932"/>
      <c r="F20" s="935"/>
    </row>
    <row r="21" spans="1:6" s="51" customFormat="1" ht="44.4" customHeight="1">
      <c r="A21" s="456"/>
      <c r="B21" s="45"/>
      <c r="C21" s="139"/>
      <c r="D21" s="658"/>
      <c r="E21" s="934"/>
      <c r="F21" s="935"/>
    </row>
    <row r="22" spans="1:6" s="51" customFormat="1" ht="57.6" customHeight="1">
      <c r="A22" s="456"/>
      <c r="B22" s="45"/>
      <c r="C22" s="139"/>
      <c r="D22" s="658"/>
      <c r="E22" s="934"/>
      <c r="F22" s="935"/>
    </row>
    <row r="23" spans="1:6" s="51" customFormat="1" ht="33.6" customHeight="1">
      <c r="A23" s="456"/>
      <c r="B23" s="45"/>
      <c r="C23" s="139"/>
      <c r="D23" s="658"/>
      <c r="E23" s="934"/>
      <c r="F23" s="935"/>
    </row>
    <row r="24" spans="1:6" s="51" customFormat="1" ht="32.1" customHeight="1">
      <c r="A24" s="18"/>
      <c r="B24" s="16"/>
      <c r="C24" s="15"/>
      <c r="D24" s="15"/>
      <c r="E24" s="940"/>
      <c r="F24" s="655"/>
    </row>
    <row r="25" spans="1:6" ht="49.8" customHeight="1">
      <c r="A25" s="18"/>
      <c r="B25" s="16"/>
      <c r="C25" s="15"/>
      <c r="D25" s="15"/>
      <c r="E25" s="940"/>
      <c r="F25" s="655"/>
    </row>
    <row r="26" spans="1:6" ht="27.9" customHeight="1" thickBot="1">
      <c r="A26" s="742">
        <v>61787</v>
      </c>
      <c r="B26" s="743">
        <f>B6</f>
        <v>10147</v>
      </c>
      <c r="C26" s="670" t="s">
        <v>531</v>
      </c>
      <c r="D26" s="743">
        <f>D6</f>
        <v>69017</v>
      </c>
      <c r="E26" s="941"/>
      <c r="F26" s="671"/>
    </row>
    <row r="27" spans="1:6" ht="50.25" customHeight="1">
      <c r="A27" s="1431" t="s">
        <v>941</v>
      </c>
      <c r="B27" s="1432"/>
      <c r="C27" s="1432"/>
      <c r="D27" s="1432"/>
      <c r="E27" s="1432"/>
      <c r="F27" s="1432"/>
    </row>
  </sheetData>
  <mergeCells count="7">
    <mergeCell ref="A1:F1"/>
    <mergeCell ref="A2:F2"/>
    <mergeCell ref="A3:F3"/>
    <mergeCell ref="A4:F4"/>
    <mergeCell ref="A27:F27"/>
    <mergeCell ref="E9:F9"/>
    <mergeCell ref="E12:F12"/>
  </mergeCells>
  <phoneticPr fontId="4" type="noConversion"/>
  <printOptions horizontalCentered="1"/>
  <pageMargins left="0.47244094488188981" right="0.39370078740157483" top="0.59055118110236227" bottom="0.78740157480314965" header="0.51181102362204722" footer="0.51181102362204722"/>
  <pageSetup paperSize="9" firstPageNumber="39" orientation="portrait" useFirstPageNumber="1" r:id="rId1"/>
  <headerFooter alignWithMargins="0">
    <oddFooter>&amp;C39</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工作表7">
    <tabColor rgb="FFFFC000"/>
  </sheetPr>
  <dimension ref="A1:U29"/>
  <sheetViews>
    <sheetView showGridLines="0" view="pageBreakPreview" zoomScaleNormal="60" zoomScaleSheetLayoutView="100" workbookViewId="0">
      <selection activeCell="D30" sqref="D30"/>
    </sheetView>
  </sheetViews>
  <sheetFormatPr defaultColWidth="12" defaultRowHeight="21"/>
  <cols>
    <col min="1" max="1" width="15.77734375" style="222" customWidth="1"/>
    <col min="2" max="2" width="7.77734375" style="222" customWidth="1"/>
    <col min="3" max="5" width="11.6640625" style="222" customWidth="1"/>
    <col min="6" max="6" width="12.33203125" style="222" customWidth="1"/>
    <col min="7" max="7" width="21.77734375" style="222" customWidth="1"/>
    <col min="8" max="16384" width="12" style="222"/>
  </cols>
  <sheetData>
    <row r="1" spans="1:21" s="208" customFormat="1" ht="21" customHeight="1">
      <c r="A1" s="1172" t="s">
        <v>43</v>
      </c>
      <c r="B1" s="1163"/>
      <c r="C1" s="1163"/>
      <c r="D1" s="1163"/>
      <c r="E1" s="1163"/>
      <c r="F1" s="1163"/>
      <c r="G1" s="1163"/>
    </row>
    <row r="2" spans="1:21" s="209" customFormat="1" ht="21" customHeight="1">
      <c r="A2" s="1173" t="s">
        <v>62</v>
      </c>
      <c r="B2" s="1259"/>
      <c r="C2" s="1259"/>
      <c r="D2" s="1259"/>
      <c r="E2" s="1259"/>
      <c r="F2" s="1259"/>
      <c r="G2" s="1259"/>
    </row>
    <row r="3" spans="1:21" s="227" customFormat="1" ht="24.75" customHeight="1">
      <c r="A3" s="1408" t="s">
        <v>520</v>
      </c>
      <c r="B3" s="1420"/>
      <c r="C3" s="1420"/>
      <c r="D3" s="1420"/>
      <c r="E3" s="1420"/>
      <c r="F3" s="1420"/>
      <c r="G3" s="1420"/>
    </row>
    <row r="4" spans="1:21" s="227" customFormat="1" ht="24.75" customHeight="1" thickBot="1">
      <c r="A4" s="1418" t="s">
        <v>737</v>
      </c>
      <c r="B4" s="1418"/>
      <c r="C4" s="1418"/>
      <c r="D4" s="1418"/>
      <c r="E4" s="1418"/>
      <c r="F4" s="1418"/>
      <c r="G4" s="1418"/>
    </row>
    <row r="5" spans="1:21" s="210" customFormat="1" ht="51" customHeight="1">
      <c r="A5" s="653" t="s">
        <v>526</v>
      </c>
      <c r="B5" s="651" t="s">
        <v>521</v>
      </c>
      <c r="C5" s="651" t="s">
        <v>523</v>
      </c>
      <c r="D5" s="651" t="s">
        <v>524</v>
      </c>
      <c r="E5" s="651" t="s">
        <v>672</v>
      </c>
      <c r="F5" s="651" t="s">
        <v>525</v>
      </c>
      <c r="G5" s="652" t="s">
        <v>522</v>
      </c>
    </row>
    <row r="6" spans="1:21" s="227" customFormat="1" ht="15" customHeight="1">
      <c r="A6" s="211"/>
      <c r="B6" s="229"/>
      <c r="C6" s="229"/>
      <c r="D6" s="229"/>
      <c r="E6" s="229"/>
      <c r="F6" s="269"/>
      <c r="G6" s="230"/>
    </row>
    <row r="7" spans="1:21" s="233" customFormat="1" ht="105">
      <c r="A7" s="216" t="s">
        <v>532</v>
      </c>
      <c r="B7" s="680">
        <v>116</v>
      </c>
      <c r="C7" s="428">
        <v>1704529</v>
      </c>
      <c r="D7" s="676">
        <v>0</v>
      </c>
      <c r="E7" s="891">
        <v>1704529</v>
      </c>
      <c r="F7" s="676">
        <f>C7+D7-E7</f>
        <v>0</v>
      </c>
      <c r="G7" s="685" t="s">
        <v>560</v>
      </c>
    </row>
    <row r="8" spans="1:21" s="233" customFormat="1" ht="39" customHeight="1">
      <c r="A8" s="625"/>
      <c r="B8" s="427"/>
      <c r="C8" s="427"/>
      <c r="D8" s="512"/>
      <c r="E8" s="512"/>
      <c r="F8" s="512"/>
      <c r="G8" s="513"/>
    </row>
    <row r="9" spans="1:21" s="233" customFormat="1" ht="30" customHeight="1">
      <c r="A9" s="216"/>
      <c r="B9" s="428"/>
      <c r="C9" s="428"/>
      <c r="D9" s="506"/>
      <c r="E9" s="506"/>
      <c r="F9" s="506"/>
      <c r="G9" s="507"/>
    </row>
    <row r="10" spans="1:21" s="233" customFormat="1" ht="30" customHeight="1">
      <c r="A10" s="216"/>
      <c r="B10" s="428"/>
      <c r="C10" s="428"/>
      <c r="D10" s="506"/>
      <c r="E10" s="506"/>
      <c r="F10" s="506"/>
      <c r="G10" s="507"/>
    </row>
    <row r="11" spans="1:21" s="233" customFormat="1" ht="30" customHeight="1">
      <c r="A11" s="216"/>
      <c r="B11" s="428"/>
      <c r="C11" s="428"/>
      <c r="D11" s="506"/>
      <c r="E11" s="506"/>
      <c r="F11" s="506"/>
      <c r="G11" s="507"/>
      <c r="H11" s="227"/>
      <c r="I11" s="227"/>
      <c r="J11" s="227"/>
      <c r="K11" s="227"/>
      <c r="L11" s="227"/>
      <c r="M11" s="227"/>
      <c r="N11" s="227"/>
      <c r="O11" s="227"/>
      <c r="P11" s="227"/>
      <c r="Q11" s="227"/>
      <c r="R11" s="227"/>
      <c r="S11" s="227"/>
      <c r="T11" s="227"/>
      <c r="U11" s="227"/>
    </row>
    <row r="12" spans="1:21" s="233" customFormat="1" ht="24.9" customHeight="1">
      <c r="A12" s="216"/>
      <c r="B12" s="220"/>
      <c r="C12" s="220"/>
      <c r="D12" s="427"/>
      <c r="E12" s="220"/>
      <c r="F12" s="221"/>
      <c r="G12" s="224"/>
      <c r="H12" s="227"/>
      <c r="I12" s="227"/>
      <c r="J12" s="227"/>
      <c r="K12" s="227"/>
      <c r="L12" s="227"/>
      <c r="M12" s="227"/>
      <c r="N12" s="227"/>
      <c r="O12" s="227"/>
      <c r="P12" s="227"/>
      <c r="Q12" s="227"/>
      <c r="R12" s="227"/>
      <c r="S12" s="227"/>
      <c r="T12" s="227"/>
      <c r="U12" s="227"/>
    </row>
    <row r="13" spans="1:21" s="233" customFormat="1" ht="24.9" customHeight="1">
      <c r="A13" s="216"/>
      <c r="B13" s="217"/>
      <c r="C13" s="217"/>
      <c r="D13" s="428"/>
      <c r="E13" s="220"/>
      <c r="F13" s="221"/>
      <c r="G13" s="224"/>
      <c r="H13" s="227"/>
      <c r="I13" s="227"/>
      <c r="J13" s="227"/>
      <c r="K13" s="227"/>
      <c r="L13" s="227"/>
      <c r="M13" s="227"/>
      <c r="N13" s="227"/>
      <c r="O13" s="227"/>
      <c r="P13" s="227"/>
      <c r="Q13" s="227"/>
      <c r="R13" s="227"/>
      <c r="S13" s="227"/>
      <c r="T13" s="227"/>
      <c r="U13" s="227"/>
    </row>
    <row r="14" spans="1:21" s="233" customFormat="1" ht="24.9" customHeight="1">
      <c r="A14" s="216"/>
      <c r="B14" s="217"/>
      <c r="C14" s="217"/>
      <c r="D14" s="428"/>
      <c r="E14" s="220"/>
      <c r="F14" s="221"/>
      <c r="G14" s="224"/>
      <c r="H14" s="227"/>
      <c r="I14" s="227"/>
      <c r="J14" s="227"/>
      <c r="K14" s="227"/>
      <c r="L14" s="227"/>
      <c r="M14" s="227"/>
      <c r="N14" s="227"/>
      <c r="O14" s="227"/>
      <c r="P14" s="227"/>
      <c r="Q14" s="227"/>
      <c r="R14" s="227"/>
      <c r="S14" s="227"/>
      <c r="T14" s="227"/>
      <c r="U14" s="227"/>
    </row>
    <row r="15" spans="1:21" s="233" customFormat="1" ht="24.9" customHeight="1">
      <c r="A15" s="216"/>
      <c r="B15" s="217"/>
      <c r="C15" s="217"/>
      <c r="D15" s="428"/>
      <c r="E15" s="220"/>
      <c r="F15" s="221"/>
      <c r="G15" s="224"/>
      <c r="H15" s="227"/>
      <c r="I15" s="227"/>
      <c r="J15" s="227"/>
      <c r="K15" s="227"/>
      <c r="L15" s="227"/>
      <c r="M15" s="227"/>
      <c r="N15" s="227"/>
      <c r="O15" s="227"/>
      <c r="P15" s="227"/>
      <c r="Q15" s="227"/>
      <c r="R15" s="227"/>
      <c r="S15" s="227"/>
      <c r="T15" s="227"/>
      <c r="U15" s="227"/>
    </row>
    <row r="16" spans="1:21" s="233" customFormat="1" ht="24.9" customHeight="1">
      <c r="A16" s="216"/>
      <c r="B16" s="217"/>
      <c r="C16" s="217"/>
      <c r="D16" s="428"/>
      <c r="E16" s="220"/>
      <c r="F16" s="221"/>
      <c r="G16" s="224"/>
      <c r="H16" s="227"/>
      <c r="I16" s="227"/>
      <c r="J16" s="227"/>
      <c r="K16" s="227"/>
      <c r="L16" s="227"/>
      <c r="M16" s="227"/>
      <c r="N16" s="227"/>
      <c r="O16" s="227"/>
      <c r="P16" s="227"/>
      <c r="Q16" s="227"/>
      <c r="R16" s="227"/>
      <c r="S16" s="227"/>
      <c r="T16" s="227"/>
      <c r="U16" s="227"/>
    </row>
    <row r="17" spans="1:21" s="233" customFormat="1" ht="24.9" customHeight="1">
      <c r="A17" s="216"/>
      <c r="B17" s="217"/>
      <c r="C17" s="217"/>
      <c r="D17" s="220"/>
      <c r="E17" s="220"/>
      <c r="F17" s="221"/>
      <c r="G17" s="224"/>
      <c r="H17" s="227"/>
      <c r="I17" s="227"/>
      <c r="J17" s="227"/>
      <c r="K17" s="227"/>
      <c r="L17" s="227"/>
      <c r="M17" s="227"/>
      <c r="N17" s="227"/>
      <c r="O17" s="227"/>
      <c r="P17" s="227"/>
      <c r="Q17" s="227"/>
      <c r="R17" s="227"/>
      <c r="S17" s="227"/>
      <c r="T17" s="227"/>
      <c r="U17" s="227"/>
    </row>
    <row r="18" spans="1:21" s="233" customFormat="1" ht="24.9" customHeight="1">
      <c r="A18" s="216"/>
      <c r="B18" s="220"/>
      <c r="C18" s="220"/>
      <c r="D18" s="220"/>
      <c r="E18" s="220"/>
      <c r="F18" s="221"/>
      <c r="G18" s="224"/>
      <c r="H18" s="227"/>
      <c r="I18" s="227"/>
      <c r="J18" s="227"/>
      <c r="K18" s="227"/>
      <c r="L18" s="227"/>
      <c r="M18" s="227"/>
      <c r="N18" s="227"/>
      <c r="O18" s="227"/>
      <c r="P18" s="227"/>
      <c r="Q18" s="227"/>
      <c r="R18" s="227"/>
      <c r="S18" s="227"/>
      <c r="T18" s="227"/>
      <c r="U18" s="227"/>
    </row>
    <row r="19" spans="1:21" s="227" customFormat="1" ht="24.9" customHeight="1">
      <c r="A19" s="223"/>
      <c r="B19" s="217"/>
      <c r="C19" s="217"/>
      <c r="D19" s="220"/>
      <c r="E19" s="220"/>
      <c r="F19" s="221"/>
      <c r="G19" s="224"/>
    </row>
    <row r="20" spans="1:21" s="227" customFormat="1" ht="24.9" customHeight="1">
      <c r="A20" s="216"/>
      <c r="B20" s="220"/>
      <c r="C20" s="220"/>
      <c r="D20" s="217"/>
      <c r="E20" s="217"/>
      <c r="F20" s="218"/>
      <c r="G20" s="226"/>
    </row>
    <row r="21" spans="1:21" s="227" customFormat="1" ht="24.9" customHeight="1">
      <c r="A21" s="236"/>
      <c r="B21" s="220"/>
      <c r="C21" s="220"/>
      <c r="D21" s="220"/>
      <c r="E21" s="220"/>
      <c r="F21" s="221"/>
      <c r="G21" s="224"/>
    </row>
    <row r="22" spans="1:21" s="227" customFormat="1" ht="24.75" customHeight="1">
      <c r="A22" s="236"/>
      <c r="B22" s="220"/>
      <c r="C22" s="220"/>
      <c r="D22" s="220"/>
      <c r="E22" s="220"/>
      <c r="F22" s="221"/>
      <c r="G22" s="224"/>
    </row>
    <row r="23" spans="1:21" s="227" customFormat="1" ht="24.9" customHeight="1">
      <c r="A23" s="236"/>
      <c r="B23" s="220"/>
      <c r="C23" s="220"/>
      <c r="D23" s="220"/>
      <c r="E23" s="220"/>
      <c r="F23" s="221"/>
      <c r="G23" s="224"/>
    </row>
    <row r="24" spans="1:21" s="227" customFormat="1" ht="26.25" customHeight="1">
      <c r="A24" s="236"/>
      <c r="B24" s="220"/>
      <c r="C24" s="220"/>
      <c r="D24" s="220"/>
      <c r="E24" s="220"/>
      <c r="F24" s="221"/>
      <c r="G24" s="224"/>
    </row>
    <row r="25" spans="1:21" s="227" customFormat="1" ht="18.3" customHeight="1">
      <c r="A25" s="236"/>
      <c r="B25" s="220"/>
      <c r="C25" s="220"/>
      <c r="D25" s="220"/>
      <c r="E25" s="220"/>
      <c r="F25" s="221"/>
      <c r="G25" s="224"/>
    </row>
    <row r="26" spans="1:21" s="227" customFormat="1" ht="24.9" customHeight="1" thickBot="1">
      <c r="A26" s="270"/>
      <c r="B26" s="271"/>
      <c r="C26" s="271"/>
      <c r="D26" s="271"/>
      <c r="E26" s="271"/>
      <c r="F26" s="272"/>
      <c r="G26" s="273"/>
    </row>
    <row r="27" spans="1:21" ht="49.65" customHeight="1">
      <c r="A27" s="1436"/>
      <c r="B27" s="1436"/>
      <c r="C27" s="1436"/>
      <c r="D27" s="1436"/>
      <c r="E27" s="1436"/>
      <c r="F27" s="1436"/>
      <c r="G27" s="1436"/>
    </row>
    <row r="29" spans="1:21">
      <c r="A29" s="237"/>
    </row>
  </sheetData>
  <mergeCells count="5">
    <mergeCell ref="A27:G27"/>
    <mergeCell ref="A1:G1"/>
    <mergeCell ref="A2:G2"/>
    <mergeCell ref="A3:G3"/>
    <mergeCell ref="A4:G4"/>
  </mergeCells>
  <phoneticPr fontId="4" type="noConversion"/>
  <printOptions horizontalCentered="1"/>
  <pageMargins left="0.39370078740157483" right="0.47244094488188981" top="0.59055118110236227" bottom="0.78740157480314965" header="0.51181102362204722" footer="0.51181102362204722"/>
  <pageSetup paperSize="9" firstPageNumber="104" orientation="portrait" r:id="rId1"/>
  <headerFooter alignWithMargins="0">
    <oddFooter>&amp;C40</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工作表13">
    <tabColor rgb="FF92D050"/>
  </sheetPr>
  <dimension ref="A1:H2"/>
  <sheetViews>
    <sheetView view="pageBreakPreview" zoomScale="60" zoomScaleNormal="100" workbookViewId="0">
      <selection activeCell="D30" sqref="D30"/>
    </sheetView>
  </sheetViews>
  <sheetFormatPr defaultColWidth="9" defaultRowHeight="80.25" customHeight="1"/>
  <cols>
    <col min="1" max="16384" width="9" style="681"/>
  </cols>
  <sheetData>
    <row r="1" spans="1:8" ht="80.25" customHeight="1">
      <c r="A1" s="1140" t="s">
        <v>538</v>
      </c>
      <c r="B1" s="1140"/>
      <c r="C1" s="1140"/>
      <c r="D1" s="1140"/>
      <c r="E1" s="1140"/>
      <c r="F1" s="1140"/>
      <c r="G1" s="1140"/>
      <c r="H1" s="1140"/>
    </row>
    <row r="2" spans="1:8" ht="73.349999999999994" customHeight="1"/>
  </sheetData>
  <mergeCells count="1">
    <mergeCell ref="A1:H1"/>
  </mergeCells>
  <phoneticPr fontId="4" type="noConversion"/>
  <printOptions horizontalCentered="1" verticalCentered="1"/>
  <pageMargins left="0.98425196850393704" right="0.59055118110236227" top="0.78740157480314965" bottom="1.9685039370078741" header="0.51181102362204722" footer="0.51181102362204722"/>
  <pageSetup paperSize="9" orientation="portrait" r:id="rId1"/>
  <headerFooter alignWithMargins="0"/>
  <rowBreaks count="1" manualBreakCount="1">
    <brk id="1" max="16383" man="1"/>
  </row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工作表8">
    <tabColor rgb="FF92D050"/>
  </sheetPr>
  <dimension ref="A1:F49"/>
  <sheetViews>
    <sheetView view="pageBreakPreview" zoomScale="98" zoomScaleNormal="100" zoomScaleSheetLayoutView="98" workbookViewId="0">
      <pane xSplit="3" ySplit="6" topLeftCell="D17" activePane="bottomRight" state="frozen"/>
      <selection activeCell="D30" sqref="D30"/>
      <selection pane="topRight" activeCell="D30" sqref="D30"/>
      <selection pane="bottomLeft" activeCell="D30" sqref="D30"/>
      <selection pane="bottomRight" activeCell="J17" sqref="J17"/>
    </sheetView>
  </sheetViews>
  <sheetFormatPr defaultColWidth="9" defaultRowHeight="15.6"/>
  <cols>
    <col min="1" max="1" width="2.77734375" style="84" customWidth="1"/>
    <col min="2" max="2" width="12.21875" style="147" customWidth="1"/>
    <col min="3" max="3" width="35.109375" style="84" customWidth="1"/>
    <col min="4" max="4" width="14.5546875" style="902" customWidth="1"/>
    <col min="5" max="5" width="14.5546875" style="147" customWidth="1"/>
    <col min="6" max="6" width="14.33203125" style="147" customWidth="1"/>
    <col min="7" max="16384" width="9" style="84"/>
  </cols>
  <sheetData>
    <row r="1" spans="1:6" ht="22.2">
      <c r="A1" s="1172" t="s">
        <v>43</v>
      </c>
      <c r="B1" s="1172"/>
      <c r="C1" s="1172"/>
      <c r="D1" s="1172"/>
      <c r="E1" s="1172"/>
      <c r="F1" s="1172"/>
    </row>
    <row r="2" spans="1:6" ht="22.2">
      <c r="A2" s="1172" t="s">
        <v>62</v>
      </c>
      <c r="B2" s="1172"/>
      <c r="C2" s="1172"/>
      <c r="D2" s="1172"/>
      <c r="E2" s="1172"/>
      <c r="F2" s="1172"/>
    </row>
    <row r="3" spans="1:6" ht="24.9" customHeight="1">
      <c r="A3" s="1237" t="s">
        <v>235</v>
      </c>
      <c r="B3" s="1237"/>
      <c r="C3" s="1237"/>
      <c r="D3" s="1237"/>
      <c r="E3" s="1237"/>
      <c r="F3" s="1237"/>
    </row>
    <row r="4" spans="1:6" ht="24.9" customHeight="1" thickBot="1">
      <c r="B4" s="1250" t="s">
        <v>740</v>
      </c>
      <c r="C4" s="1185"/>
      <c r="D4" s="1185"/>
      <c r="E4" s="1185"/>
      <c r="F4" s="1185"/>
    </row>
    <row r="5" spans="1:6" ht="24.75" customHeight="1">
      <c r="A5" s="1452" t="s">
        <v>699</v>
      </c>
      <c r="B5" s="1453"/>
      <c r="C5" s="1238" t="s">
        <v>184</v>
      </c>
      <c r="D5" s="960" t="s">
        <v>741</v>
      </c>
      <c r="E5" s="961" t="s">
        <v>742</v>
      </c>
      <c r="F5" s="1455" t="s">
        <v>516</v>
      </c>
    </row>
    <row r="6" spans="1:6" s="160" customFormat="1" ht="23.1" customHeight="1">
      <c r="A6" s="1457" t="s">
        <v>232</v>
      </c>
      <c r="B6" s="1458"/>
      <c r="C6" s="1454"/>
      <c r="D6" s="898" t="s">
        <v>280</v>
      </c>
      <c r="E6" s="447" t="s">
        <v>280</v>
      </c>
      <c r="F6" s="1456"/>
    </row>
    <row r="7" spans="1:6" ht="30" customHeight="1">
      <c r="A7" s="1441">
        <f>SUM(A8,A14,A16,A21,A23)-1</f>
        <v>876771939</v>
      </c>
      <c r="B7" s="1442"/>
      <c r="C7" s="480" t="s">
        <v>185</v>
      </c>
      <c r="D7" s="492">
        <f>D8+D14+D23+D16+D21</f>
        <v>957787071</v>
      </c>
      <c r="E7" s="492">
        <f>E8+E14+E23+E16+E21</f>
        <v>913094480</v>
      </c>
      <c r="F7" s="382">
        <f t="shared" ref="F7:F24" si="0">D7-E7</f>
        <v>44692591</v>
      </c>
    </row>
    <row r="8" spans="1:6" ht="30" customHeight="1">
      <c r="A8" s="1443">
        <f>A9+A11+A10+A13+A12+1</f>
        <v>641120079</v>
      </c>
      <c r="B8" s="1444"/>
      <c r="C8" s="480" t="s">
        <v>258</v>
      </c>
      <c r="D8" s="492">
        <f>D9+D10+D11+D13</f>
        <v>653551556</v>
      </c>
      <c r="E8" s="492">
        <f>E9+E10+E11+E13</f>
        <v>623952619</v>
      </c>
      <c r="F8" s="626">
        <f t="shared" si="0"/>
        <v>29598937</v>
      </c>
    </row>
    <row r="9" spans="1:6" ht="30" customHeight="1">
      <c r="A9" s="1445">
        <v>30181339</v>
      </c>
      <c r="B9" s="1446"/>
      <c r="C9" s="120" t="s">
        <v>259</v>
      </c>
      <c r="D9" s="450">
        <v>41136044</v>
      </c>
      <c r="E9" s="450">
        <v>37417486</v>
      </c>
      <c r="F9" s="474">
        <f t="shared" si="0"/>
        <v>3718558</v>
      </c>
    </row>
    <row r="10" spans="1:6" ht="30" customHeight="1">
      <c r="A10" s="1445">
        <v>554224106</v>
      </c>
      <c r="B10" s="1446"/>
      <c r="C10" s="120" t="s">
        <v>233</v>
      </c>
      <c r="D10" s="451">
        <v>565575069</v>
      </c>
      <c r="E10" s="451">
        <v>539661923</v>
      </c>
      <c r="F10" s="454">
        <f t="shared" si="0"/>
        <v>25913146</v>
      </c>
    </row>
    <row r="11" spans="1:6" ht="30" customHeight="1">
      <c r="A11" s="1437">
        <v>44156200</v>
      </c>
      <c r="B11" s="1438"/>
      <c r="C11" s="120" t="s">
        <v>227</v>
      </c>
      <c r="D11" s="451">
        <v>46840443</v>
      </c>
      <c r="E11" s="451">
        <v>45168681</v>
      </c>
      <c r="F11" s="494">
        <f t="shared" si="0"/>
        <v>1671762</v>
      </c>
    </row>
    <row r="12" spans="1:6" ht="30" hidden="1" customHeight="1">
      <c r="A12" s="1437"/>
      <c r="B12" s="1438"/>
      <c r="C12" s="120" t="s">
        <v>513</v>
      </c>
      <c r="D12" s="451">
        <v>0</v>
      </c>
      <c r="E12" s="451">
        <v>0</v>
      </c>
      <c r="F12" s="454">
        <f>D12-E12</f>
        <v>0</v>
      </c>
    </row>
    <row r="13" spans="1:6" ht="30" customHeight="1">
      <c r="A13" s="1445">
        <v>12558433</v>
      </c>
      <c r="B13" s="1451"/>
      <c r="C13" s="455" t="s">
        <v>298</v>
      </c>
      <c r="D13" s="484">
        <v>0</v>
      </c>
      <c r="E13" s="484">
        <v>1704529</v>
      </c>
      <c r="F13" s="496">
        <f>D13-E13</f>
        <v>-1704529</v>
      </c>
    </row>
    <row r="14" spans="1:6" ht="30" customHeight="1">
      <c r="A14" s="1443">
        <f>A15</f>
        <v>114826110</v>
      </c>
      <c r="B14" s="1444"/>
      <c r="C14" s="480" t="s">
        <v>219</v>
      </c>
      <c r="D14" s="492">
        <f>D15</f>
        <v>172917790</v>
      </c>
      <c r="E14" s="492">
        <f>E15</f>
        <v>168005874</v>
      </c>
      <c r="F14" s="498">
        <f t="shared" si="0"/>
        <v>4911916</v>
      </c>
    </row>
    <row r="15" spans="1:6" ht="30" customHeight="1">
      <c r="A15" s="1445">
        <v>114826110</v>
      </c>
      <c r="B15" s="1446"/>
      <c r="C15" s="120" t="s">
        <v>302</v>
      </c>
      <c r="D15" s="451">
        <v>172917790</v>
      </c>
      <c r="E15" s="451">
        <v>168005874</v>
      </c>
      <c r="F15" s="454">
        <f t="shared" si="0"/>
        <v>4911916</v>
      </c>
    </row>
    <row r="16" spans="1:6" ht="30" customHeight="1">
      <c r="A16" s="1449">
        <f>A17+A18+A19+A20</f>
        <v>200324</v>
      </c>
      <c r="B16" s="1450"/>
      <c r="C16" s="480" t="s">
        <v>340</v>
      </c>
      <c r="D16" s="627">
        <f>D17+D18+D19+D20</f>
        <v>201182</v>
      </c>
      <c r="E16" s="627">
        <f>E17+E18+E19+E20</f>
        <v>204466</v>
      </c>
      <c r="F16" s="626">
        <f t="shared" si="0"/>
        <v>-3284</v>
      </c>
    </row>
    <row r="17" spans="1:6" ht="30" customHeight="1">
      <c r="A17" s="1447">
        <v>196324</v>
      </c>
      <c r="B17" s="1448"/>
      <c r="C17" s="120" t="s">
        <v>36</v>
      </c>
      <c r="D17" s="452">
        <v>195296</v>
      </c>
      <c r="E17" s="452">
        <v>200829</v>
      </c>
      <c r="F17" s="494">
        <f t="shared" si="0"/>
        <v>-5533</v>
      </c>
    </row>
    <row r="18" spans="1:6" ht="30" customHeight="1">
      <c r="A18" s="1447">
        <v>85</v>
      </c>
      <c r="B18" s="1448"/>
      <c r="C18" s="120" t="s">
        <v>37</v>
      </c>
      <c r="D18" s="452">
        <v>3056</v>
      </c>
      <c r="E18" s="452">
        <v>55</v>
      </c>
      <c r="F18" s="494">
        <f t="shared" si="0"/>
        <v>3001</v>
      </c>
    </row>
    <row r="19" spans="1:6" ht="30" customHeight="1">
      <c r="A19" s="1447">
        <v>3915</v>
      </c>
      <c r="B19" s="1448"/>
      <c r="C19" s="120" t="s">
        <v>38</v>
      </c>
      <c r="D19" s="452">
        <v>2830</v>
      </c>
      <c r="E19" s="452">
        <v>3582</v>
      </c>
      <c r="F19" s="494">
        <f t="shared" si="0"/>
        <v>-752</v>
      </c>
    </row>
    <row r="20" spans="1:6" ht="30" customHeight="1">
      <c r="A20" s="1447">
        <v>0</v>
      </c>
      <c r="B20" s="1448"/>
      <c r="C20" s="120" t="s">
        <v>39</v>
      </c>
      <c r="D20" s="451">
        <v>0</v>
      </c>
      <c r="E20" s="451">
        <v>0</v>
      </c>
      <c r="F20" s="454">
        <f t="shared" si="0"/>
        <v>0</v>
      </c>
    </row>
    <row r="21" spans="1:6" ht="30" customHeight="1">
      <c r="A21" s="1449">
        <f>A22</f>
        <v>208845</v>
      </c>
      <c r="B21" s="1450"/>
      <c r="C21" s="480" t="s">
        <v>40</v>
      </c>
      <c r="D21" s="627">
        <f>D22</f>
        <v>157131</v>
      </c>
      <c r="E21" s="627">
        <f>E22</f>
        <v>144198</v>
      </c>
      <c r="F21" s="626">
        <f t="shared" si="0"/>
        <v>12933</v>
      </c>
    </row>
    <row r="22" spans="1:6" ht="30" customHeight="1">
      <c r="A22" s="1447">
        <v>208845</v>
      </c>
      <c r="B22" s="1448"/>
      <c r="C22" s="120" t="s">
        <v>41</v>
      </c>
      <c r="D22" s="452">
        <v>157131</v>
      </c>
      <c r="E22" s="452">
        <v>144198</v>
      </c>
      <c r="F22" s="494">
        <f t="shared" si="0"/>
        <v>12933</v>
      </c>
    </row>
    <row r="23" spans="1:6" ht="30" customHeight="1">
      <c r="A23" s="1443">
        <f>A24</f>
        <v>120416582</v>
      </c>
      <c r="B23" s="1444"/>
      <c r="C23" s="480" t="s">
        <v>203</v>
      </c>
      <c r="D23" s="492">
        <f>D24</f>
        <v>130959412</v>
      </c>
      <c r="E23" s="83">
        <f>E24</f>
        <v>120787323</v>
      </c>
      <c r="F23" s="498">
        <f t="shared" si="0"/>
        <v>10172089</v>
      </c>
    </row>
    <row r="24" spans="1:6" ht="30" customHeight="1">
      <c r="A24" s="1445">
        <v>120416582</v>
      </c>
      <c r="B24" s="1446"/>
      <c r="C24" s="120" t="s">
        <v>220</v>
      </c>
      <c r="D24" s="451">
        <v>130959412</v>
      </c>
      <c r="E24" s="47">
        <v>120787323</v>
      </c>
      <c r="F24" s="454">
        <f t="shared" si="0"/>
        <v>10172089</v>
      </c>
    </row>
    <row r="25" spans="1:6" ht="27" hidden="1" customHeight="1">
      <c r="A25" s="1461">
        <v>0</v>
      </c>
      <c r="B25" s="1462"/>
      <c r="C25" s="453" t="s">
        <v>299</v>
      </c>
      <c r="D25" s="451" t="s">
        <v>175</v>
      </c>
      <c r="E25" s="47" t="s">
        <v>175</v>
      </c>
      <c r="F25" s="454" t="s">
        <v>175</v>
      </c>
    </row>
    <row r="26" spans="1:6" ht="43.8" customHeight="1">
      <c r="A26" s="583"/>
      <c r="B26" s="582"/>
      <c r="C26" s="453"/>
      <c r="D26" s="451"/>
      <c r="E26" s="47"/>
      <c r="F26" s="454"/>
    </row>
    <row r="27" spans="1:6" ht="46.2" customHeight="1">
      <c r="A27" s="381"/>
      <c r="B27" s="311"/>
      <c r="C27" s="120"/>
      <c r="D27" s="451"/>
      <c r="E27" s="451"/>
      <c r="F27" s="454"/>
    </row>
    <row r="28" spans="1:6" s="88" customFormat="1" ht="30" customHeight="1" thickBot="1">
      <c r="A28" s="1463">
        <f>A7</f>
        <v>876771939</v>
      </c>
      <c r="B28" s="1464"/>
      <c r="C28" s="481" t="s">
        <v>186</v>
      </c>
      <c r="D28" s="493">
        <f>+D7</f>
        <v>957787071</v>
      </c>
      <c r="E28" s="385">
        <f>E7</f>
        <v>913094480</v>
      </c>
      <c r="F28" s="497">
        <f t="shared" ref="F28:F33" si="1">D28-E28</f>
        <v>44692591</v>
      </c>
    </row>
    <row r="29" spans="1:6" s="266" customFormat="1" ht="30" customHeight="1">
      <c r="A29" s="1465">
        <f>A30+A34</f>
        <v>876361770</v>
      </c>
      <c r="B29" s="1466"/>
      <c r="C29" s="480" t="s">
        <v>187</v>
      </c>
      <c r="D29" s="492">
        <f>D30+D34</f>
        <v>957427758</v>
      </c>
      <c r="E29" s="83">
        <f>E30+E34</f>
        <v>912744816</v>
      </c>
      <c r="F29" s="498">
        <f t="shared" si="1"/>
        <v>44682942</v>
      </c>
    </row>
    <row r="30" spans="1:6" ht="30" customHeight="1">
      <c r="A30" s="1443">
        <f>A31+A32+A33-1</f>
        <v>5398645</v>
      </c>
      <c r="B30" s="1444"/>
      <c r="C30" s="480" t="s">
        <v>204</v>
      </c>
      <c r="D30" s="899">
        <f>SUM(D31:D33)</f>
        <v>5893131</v>
      </c>
      <c r="E30" s="148">
        <f>SUM(E31:E33)</f>
        <v>5710106</v>
      </c>
      <c r="F30" s="626">
        <f t="shared" si="1"/>
        <v>183025</v>
      </c>
    </row>
    <row r="31" spans="1:6" ht="30" customHeight="1">
      <c r="A31" s="1445">
        <v>5231680</v>
      </c>
      <c r="B31" s="1446"/>
      <c r="C31" s="120" t="s">
        <v>221</v>
      </c>
      <c r="D31" s="900">
        <v>5726165</v>
      </c>
      <c r="E31" s="387">
        <v>5543140</v>
      </c>
      <c r="F31" s="474">
        <f t="shared" si="1"/>
        <v>183025</v>
      </c>
    </row>
    <row r="32" spans="1:6" ht="30" customHeight="1">
      <c r="A32" s="1459">
        <v>124403</v>
      </c>
      <c r="B32" s="1460"/>
      <c r="C32" s="120" t="s">
        <v>222</v>
      </c>
      <c r="D32" s="901">
        <v>124403</v>
      </c>
      <c r="E32" s="384">
        <v>124403</v>
      </c>
      <c r="F32" s="495">
        <f t="shared" si="1"/>
        <v>0</v>
      </c>
    </row>
    <row r="33" spans="1:6" ht="30" customHeight="1">
      <c r="A33" s="1467">
        <v>42563</v>
      </c>
      <c r="B33" s="1468"/>
      <c r="C33" s="120" t="s">
        <v>51</v>
      </c>
      <c r="D33" s="901">
        <v>42563</v>
      </c>
      <c r="E33" s="384">
        <v>42563</v>
      </c>
      <c r="F33" s="454">
        <f t="shared" si="1"/>
        <v>0</v>
      </c>
    </row>
    <row r="34" spans="1:6" ht="30" customHeight="1">
      <c r="A34" s="1465">
        <f>A35+A36</f>
        <v>870963125</v>
      </c>
      <c r="B34" s="1466"/>
      <c r="C34" s="480" t="s">
        <v>188</v>
      </c>
      <c r="D34" s="492">
        <f>D35+D36</f>
        <v>951534627</v>
      </c>
      <c r="E34" s="83">
        <f>E35+E36</f>
        <v>907034710</v>
      </c>
      <c r="F34" s="498">
        <f>D34-E34</f>
        <v>44499917</v>
      </c>
    </row>
    <row r="35" spans="1:6" ht="30" customHeight="1">
      <c r="A35" s="1467">
        <v>870650268</v>
      </c>
      <c r="B35" s="1468"/>
      <c r="C35" s="120" t="s">
        <v>223</v>
      </c>
      <c r="D35" s="451">
        <v>947060614</v>
      </c>
      <c r="E35" s="47">
        <v>906994794</v>
      </c>
      <c r="F35" s="454">
        <f>D35-E35</f>
        <v>40065820</v>
      </c>
    </row>
    <row r="36" spans="1:6" ht="30" customHeight="1">
      <c r="A36" s="1467">
        <v>312857</v>
      </c>
      <c r="B36" s="1468"/>
      <c r="C36" s="120" t="s">
        <v>224</v>
      </c>
      <c r="D36" s="451">
        <v>4474013</v>
      </c>
      <c r="E36" s="47">
        <v>39916</v>
      </c>
      <c r="F36" s="454">
        <f>+D36-E36</f>
        <v>4434097</v>
      </c>
    </row>
    <row r="37" spans="1:6" s="88" customFormat="1" ht="30" customHeight="1">
      <c r="A37" s="1465">
        <f>A38+A40</f>
        <v>410169</v>
      </c>
      <c r="B37" s="1466"/>
      <c r="C37" s="480" t="s">
        <v>189</v>
      </c>
      <c r="D37" s="492">
        <f>D38+D40</f>
        <v>359313</v>
      </c>
      <c r="E37" s="492">
        <f>E38+E40</f>
        <v>349664</v>
      </c>
      <c r="F37" s="626">
        <f>D37-E37</f>
        <v>9649</v>
      </c>
    </row>
    <row r="38" spans="1:6" ht="30" customHeight="1">
      <c r="A38" s="1465">
        <f>+A39</f>
        <v>1000</v>
      </c>
      <c r="B38" s="1466"/>
      <c r="C38" s="480" t="s">
        <v>190</v>
      </c>
      <c r="D38" s="492">
        <v>1000</v>
      </c>
      <c r="E38" s="492">
        <v>1000</v>
      </c>
      <c r="F38" s="382">
        <f>D38-E38</f>
        <v>0</v>
      </c>
    </row>
    <row r="39" spans="1:6" ht="30" customHeight="1">
      <c r="A39" s="1467">
        <v>1000</v>
      </c>
      <c r="B39" s="1468"/>
      <c r="C39" s="120" t="s">
        <v>225</v>
      </c>
      <c r="D39" s="451">
        <v>1000</v>
      </c>
      <c r="E39" s="451">
        <v>1000</v>
      </c>
      <c r="F39" s="383">
        <f>D39-E39</f>
        <v>0</v>
      </c>
    </row>
    <row r="40" spans="1:6" ht="30" customHeight="1">
      <c r="A40" s="1465">
        <f>+A41</f>
        <v>409169</v>
      </c>
      <c r="B40" s="1466"/>
      <c r="C40" s="480" t="s">
        <v>260</v>
      </c>
      <c r="D40" s="492">
        <f>+D41</f>
        <v>358313</v>
      </c>
      <c r="E40" s="492">
        <f>+E41</f>
        <v>348664</v>
      </c>
      <c r="F40" s="628">
        <f>D40-E40</f>
        <v>9649</v>
      </c>
    </row>
    <row r="41" spans="1:6" ht="30" customHeight="1">
      <c r="A41" s="1467">
        <v>409169</v>
      </c>
      <c r="B41" s="1468"/>
      <c r="C41" s="120" t="s">
        <v>42</v>
      </c>
      <c r="D41" s="451">
        <v>358313</v>
      </c>
      <c r="E41" s="451">
        <v>348664</v>
      </c>
      <c r="F41" s="474">
        <f>D41-E41</f>
        <v>9649</v>
      </c>
    </row>
    <row r="42" spans="1:6" ht="30" customHeight="1">
      <c r="A42" s="1465" t="s">
        <v>175</v>
      </c>
      <c r="B42" s="1466"/>
      <c r="C42" s="480" t="s">
        <v>322</v>
      </c>
      <c r="D42" s="492" t="s">
        <v>175</v>
      </c>
      <c r="E42" s="492" t="s">
        <v>175</v>
      </c>
      <c r="F42" s="382" t="s">
        <v>175</v>
      </c>
    </row>
    <row r="43" spans="1:6" ht="30" customHeight="1">
      <c r="A43" s="1467" t="s">
        <v>175</v>
      </c>
      <c r="B43" s="1468"/>
      <c r="C43" s="120" t="s">
        <v>226</v>
      </c>
      <c r="D43" s="451" t="s">
        <v>175</v>
      </c>
      <c r="E43" s="451" t="s">
        <v>175</v>
      </c>
      <c r="F43" s="383" t="s">
        <v>175</v>
      </c>
    </row>
    <row r="44" spans="1:6" ht="85.8" customHeight="1">
      <c r="A44" s="381"/>
      <c r="B44" s="311"/>
      <c r="C44" s="120"/>
      <c r="D44" s="451"/>
      <c r="E44" s="451"/>
      <c r="F44" s="383"/>
    </row>
    <row r="45" spans="1:6" s="106" customFormat="1" ht="38.4" customHeight="1">
      <c r="A45" s="1467"/>
      <c r="B45" s="1468"/>
      <c r="C45" s="120"/>
      <c r="D45" s="451"/>
      <c r="E45" s="451"/>
      <c r="F45" s="383"/>
    </row>
    <row r="46" spans="1:6" s="365" customFormat="1" ht="11.1" customHeight="1">
      <c r="A46" s="381"/>
      <c r="B46" s="311"/>
      <c r="C46" s="120"/>
      <c r="D46" s="451"/>
      <c r="E46" s="451"/>
      <c r="F46" s="383"/>
    </row>
    <row r="47" spans="1:6" s="88" customFormat="1" ht="30" customHeight="1" thickBot="1">
      <c r="A47" s="1463">
        <f>A29+A37</f>
        <v>876771939</v>
      </c>
      <c r="B47" s="1464"/>
      <c r="C47" s="481" t="s">
        <v>186</v>
      </c>
      <c r="D47" s="493">
        <f>D29+D37</f>
        <v>957787071</v>
      </c>
      <c r="E47" s="493">
        <f>E29+E37</f>
        <v>913094480</v>
      </c>
      <c r="F47" s="386">
        <f>D47-E47</f>
        <v>44692591</v>
      </c>
    </row>
    <row r="48" spans="1:6" s="322" customFormat="1" ht="14.25" customHeight="1">
      <c r="A48" s="321" t="s">
        <v>616</v>
      </c>
      <c r="B48" s="1469" t="s">
        <v>764</v>
      </c>
      <c r="C48" s="1470"/>
      <c r="D48" s="1470"/>
      <c r="E48" s="1470"/>
      <c r="F48" s="1470"/>
    </row>
    <row r="49" spans="2:6">
      <c r="B49" s="1439"/>
      <c r="C49" s="1440"/>
      <c r="D49" s="1440"/>
      <c r="E49" s="1440"/>
      <c r="F49" s="1440"/>
    </row>
  </sheetData>
  <mergeCells count="47">
    <mergeCell ref="B48:F48"/>
    <mergeCell ref="A41:B41"/>
    <mergeCell ref="A42:B42"/>
    <mergeCell ref="A43:B43"/>
    <mergeCell ref="A45:B45"/>
    <mergeCell ref="A47:B47"/>
    <mergeCell ref="A37:B37"/>
    <mergeCell ref="A38:B38"/>
    <mergeCell ref="A39:B39"/>
    <mergeCell ref="A40:B40"/>
    <mergeCell ref="A33:B33"/>
    <mergeCell ref="A34:B34"/>
    <mergeCell ref="A35:B35"/>
    <mergeCell ref="A36:B36"/>
    <mergeCell ref="A24:B24"/>
    <mergeCell ref="A19:B19"/>
    <mergeCell ref="A20:B20"/>
    <mergeCell ref="A32:B32"/>
    <mergeCell ref="A25:B25"/>
    <mergeCell ref="A28:B28"/>
    <mergeCell ref="A29:B29"/>
    <mergeCell ref="A30:B30"/>
    <mergeCell ref="A31:B31"/>
    <mergeCell ref="A1:F1"/>
    <mergeCell ref="A2:F2"/>
    <mergeCell ref="A3:F3"/>
    <mergeCell ref="B4:F4"/>
    <mergeCell ref="A5:B5"/>
    <mergeCell ref="C5:C6"/>
    <mergeCell ref="F5:F6"/>
    <mergeCell ref="A6:B6"/>
    <mergeCell ref="A12:B12"/>
    <mergeCell ref="B49:F49"/>
    <mergeCell ref="A7:B7"/>
    <mergeCell ref="A8:B8"/>
    <mergeCell ref="A9:B9"/>
    <mergeCell ref="A10:B10"/>
    <mergeCell ref="A18:B18"/>
    <mergeCell ref="A16:B16"/>
    <mergeCell ref="A13:B13"/>
    <mergeCell ref="A14:B14"/>
    <mergeCell ref="A17:B17"/>
    <mergeCell ref="A11:B11"/>
    <mergeCell ref="A15:B15"/>
    <mergeCell ref="A21:B21"/>
    <mergeCell ref="A22:B22"/>
    <mergeCell ref="A23:B23"/>
  </mergeCells>
  <phoneticPr fontId="4" type="noConversion"/>
  <printOptions horizontalCentered="1"/>
  <pageMargins left="0.43307086614173229" right="0.43307086614173229" top="0.59055118110236227" bottom="0.78740157480314965" header="0.51181102362204722" footer="0.51181102362204722"/>
  <pageSetup paperSize="9" firstPageNumber="41" fitToHeight="2" orientation="portrait" useFirstPageNumber="1" r:id="rId1"/>
  <headerFooter alignWithMargins="0">
    <oddFooter>&amp;C&amp;P</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工作表10">
    <tabColor rgb="FF92D050"/>
  </sheetPr>
  <dimension ref="A1:F25"/>
  <sheetViews>
    <sheetView view="pageBreakPreview" topLeftCell="A14" zoomScale="115" zoomScaleNormal="115" zoomScaleSheetLayoutView="115" workbookViewId="0">
      <selection activeCell="H18" sqref="H18"/>
    </sheetView>
  </sheetViews>
  <sheetFormatPr defaultColWidth="9" defaultRowHeight="15.6"/>
  <cols>
    <col min="1" max="1" width="1.21875" style="353" customWidth="1"/>
    <col min="2" max="2" width="32.6640625" style="353" customWidth="1"/>
    <col min="3" max="3" width="12.77734375" style="353" customWidth="1"/>
    <col min="4" max="4" width="5" style="353" customWidth="1"/>
    <col min="5" max="5" width="39.33203125" style="353" customWidth="1"/>
    <col min="6" max="6" width="1.21875" style="353" customWidth="1"/>
    <col min="7" max="8" width="9" style="353"/>
    <col min="9" max="9" width="8.88671875" style="353" customWidth="1"/>
    <col min="10" max="16384" width="9" style="353"/>
  </cols>
  <sheetData>
    <row r="1" spans="1:6" ht="22.2">
      <c r="A1" s="1172" t="s">
        <v>43</v>
      </c>
      <c r="B1" s="1163"/>
      <c r="C1" s="1163"/>
      <c r="D1" s="1163"/>
      <c r="E1" s="1163"/>
      <c r="F1" s="1163"/>
    </row>
    <row r="2" spans="1:6" ht="22.2">
      <c r="A2" s="1172" t="s">
        <v>62</v>
      </c>
      <c r="B2" s="1163"/>
      <c r="C2" s="1163"/>
      <c r="D2" s="1163"/>
      <c r="E2" s="1163"/>
      <c r="F2" s="1163"/>
    </row>
    <row r="3" spans="1:6" ht="24.75" customHeight="1">
      <c r="A3" s="1471" t="s">
        <v>451</v>
      </c>
      <c r="B3" s="1472"/>
      <c r="C3" s="1472"/>
      <c r="D3" s="1472"/>
      <c r="E3" s="1472"/>
      <c r="F3" s="1472"/>
    </row>
    <row r="4" spans="1:6" ht="24.9" customHeight="1" thickBot="1">
      <c r="A4" s="1473" t="s">
        <v>743</v>
      </c>
      <c r="B4" s="1474"/>
      <c r="C4" s="1474"/>
      <c r="D4" s="1474"/>
      <c r="E4" s="1474"/>
      <c r="F4" s="1474"/>
    </row>
    <row r="5" spans="1:6" s="354" customFormat="1" ht="21.9" customHeight="1">
      <c r="A5" s="355"/>
      <c r="B5" s="1475" t="s">
        <v>915</v>
      </c>
      <c r="C5" s="1476"/>
      <c r="D5" s="1476"/>
      <c r="E5" s="1476"/>
      <c r="F5" s="356"/>
    </row>
    <row r="6" spans="1:6" s="354" customFormat="1" ht="21.9" customHeight="1">
      <c r="A6" s="355"/>
      <c r="B6" s="1477" t="s">
        <v>766</v>
      </c>
      <c r="C6" s="1477"/>
      <c r="D6" s="1477"/>
      <c r="E6" s="1477"/>
      <c r="F6" s="356"/>
    </row>
    <row r="7" spans="1:6" s="354" customFormat="1" ht="21.9" customHeight="1">
      <c r="A7" s="355"/>
      <c r="B7" s="1478" t="s">
        <v>914</v>
      </c>
      <c r="C7" s="1476"/>
      <c r="D7" s="1476"/>
      <c r="E7" s="1476"/>
      <c r="F7" s="356"/>
    </row>
    <row r="8" spans="1:6" ht="16.8" customHeight="1">
      <c r="A8" s="357"/>
      <c r="B8" s="983"/>
      <c r="C8" s="983"/>
      <c r="D8" s="983"/>
      <c r="E8" s="984" t="s">
        <v>767</v>
      </c>
      <c r="F8" s="358"/>
    </row>
    <row r="9" spans="1:6" s="360" customFormat="1" ht="24" customHeight="1">
      <c r="A9" s="357"/>
      <c r="B9" s="985" t="s">
        <v>768</v>
      </c>
      <c r="C9" s="985" t="s">
        <v>769</v>
      </c>
      <c r="D9" s="1479" t="s">
        <v>770</v>
      </c>
      <c r="E9" s="1480"/>
      <c r="F9" s="359"/>
    </row>
    <row r="10" spans="1:6" s="361" customFormat="1" ht="24" customHeight="1">
      <c r="A10" s="357"/>
      <c r="B10" s="986" t="s">
        <v>771</v>
      </c>
      <c r="C10" s="849">
        <v>0</v>
      </c>
      <c r="D10" s="1481"/>
      <c r="E10" s="1482"/>
      <c r="F10" s="359"/>
    </row>
    <row r="11" spans="1:6" s="362" customFormat="1" ht="30" customHeight="1">
      <c r="A11" s="357"/>
      <c r="B11" s="1012" t="s">
        <v>445</v>
      </c>
      <c r="C11" s="1100">
        <f>SUM(C12:C14)</f>
        <v>87961572</v>
      </c>
      <c r="D11" s="1483" t="s">
        <v>772</v>
      </c>
      <c r="E11" s="1484"/>
      <c r="F11" s="359"/>
    </row>
    <row r="12" spans="1:6" s="362" customFormat="1" ht="40.65" customHeight="1">
      <c r="A12" s="357"/>
      <c r="B12" s="1012" t="s">
        <v>444</v>
      </c>
      <c r="C12" s="1101">
        <v>14970896</v>
      </c>
      <c r="D12" s="1485"/>
      <c r="E12" s="1484"/>
      <c r="F12" s="359"/>
    </row>
    <row r="13" spans="1:6" ht="40.65" customHeight="1">
      <c r="A13" s="357"/>
      <c r="B13" s="1102" t="s">
        <v>773</v>
      </c>
      <c r="C13" s="1101">
        <v>72990676</v>
      </c>
      <c r="D13" s="1485"/>
      <c r="E13" s="1484"/>
      <c r="F13" s="359"/>
    </row>
    <row r="14" spans="1:6" ht="42" customHeight="1">
      <c r="A14" s="357"/>
      <c r="B14" s="1103"/>
      <c r="C14" s="1104"/>
      <c r="D14" s="1485"/>
      <c r="E14" s="1484"/>
      <c r="F14" s="359"/>
    </row>
    <row r="15" spans="1:6" ht="73.05" hidden="1" customHeight="1">
      <c r="A15" s="357"/>
      <c r="B15" s="1102"/>
      <c r="C15" s="1104"/>
      <c r="D15" s="987" t="s">
        <v>272</v>
      </c>
      <c r="E15" s="988" t="s">
        <v>774</v>
      </c>
      <c r="F15" s="359"/>
    </row>
    <row r="16" spans="1:6" ht="27" customHeight="1">
      <c r="A16" s="357"/>
      <c r="B16" s="1012" t="s">
        <v>98</v>
      </c>
      <c r="C16" s="1100">
        <f>SUM(C17:C22)</f>
        <v>83527475</v>
      </c>
      <c r="D16" s="989"/>
      <c r="E16" s="990"/>
      <c r="F16" s="359"/>
    </row>
    <row r="17" spans="1:6" ht="40.799999999999997" customHeight="1">
      <c r="A17" s="357"/>
      <c r="B17" s="1012" t="s">
        <v>782</v>
      </c>
      <c r="C17" s="1100">
        <f>18506901+205666</f>
        <v>18712567</v>
      </c>
      <c r="D17" s="1486" t="s">
        <v>951</v>
      </c>
      <c r="E17" s="1487"/>
      <c r="F17" s="359"/>
    </row>
    <row r="18" spans="1:6" ht="54" customHeight="1">
      <c r="A18" s="357"/>
      <c r="B18" s="1012" t="s">
        <v>291</v>
      </c>
      <c r="C18" s="1100">
        <v>61698305</v>
      </c>
      <c r="D18" s="1483" t="s">
        <v>775</v>
      </c>
      <c r="E18" s="1487"/>
      <c r="F18" s="359"/>
    </row>
    <row r="19" spans="1:6" ht="105" customHeight="1">
      <c r="A19" s="357"/>
      <c r="B19" s="1102" t="s">
        <v>776</v>
      </c>
      <c r="C19" s="1100">
        <v>1406993</v>
      </c>
      <c r="D19" s="1490" t="s">
        <v>913</v>
      </c>
      <c r="E19" s="1491"/>
      <c r="F19" s="359"/>
    </row>
    <row r="20" spans="1:6" ht="40.799999999999997" customHeight="1">
      <c r="A20" s="357"/>
      <c r="B20" s="1012" t="s">
        <v>288</v>
      </c>
      <c r="C20" s="1100">
        <v>1704529</v>
      </c>
      <c r="D20" s="1492" t="s">
        <v>777</v>
      </c>
      <c r="E20" s="1493"/>
      <c r="F20" s="359"/>
    </row>
    <row r="21" spans="1:6" ht="40.200000000000003" customHeight="1">
      <c r="A21" s="357"/>
      <c r="B21" s="1105" t="s">
        <v>290</v>
      </c>
      <c r="C21" s="1100">
        <v>5081</v>
      </c>
      <c r="D21" s="1494" t="s">
        <v>945</v>
      </c>
      <c r="E21" s="1495"/>
      <c r="F21" s="359"/>
    </row>
    <row r="22" spans="1:6" ht="40.049999999999997" hidden="1" customHeight="1">
      <c r="A22" s="357"/>
      <c r="B22" s="1105" t="s">
        <v>289</v>
      </c>
      <c r="C22" s="1100">
        <v>0</v>
      </c>
      <c r="D22" s="1496" t="s">
        <v>650</v>
      </c>
      <c r="E22" s="1497"/>
      <c r="F22" s="359"/>
    </row>
    <row r="23" spans="1:6" ht="57" customHeight="1">
      <c r="A23" s="357"/>
      <c r="B23" s="1106" t="s">
        <v>651</v>
      </c>
      <c r="C23" s="1107">
        <f>C11-C16</f>
        <v>4434097</v>
      </c>
      <c r="D23" s="1500" t="s">
        <v>950</v>
      </c>
      <c r="E23" s="1501"/>
      <c r="F23" s="1013"/>
    </row>
    <row r="24" spans="1:6" s="418" customFormat="1" ht="18" customHeight="1">
      <c r="A24" s="417"/>
      <c r="B24" s="1498" t="s">
        <v>783</v>
      </c>
      <c r="C24" s="1499"/>
      <c r="D24" s="1499"/>
      <c r="E24" s="1499"/>
      <c r="F24" s="1011"/>
    </row>
    <row r="25" spans="1:6" s="418" customFormat="1" ht="7.2" customHeight="1" thickBot="1">
      <c r="A25" s="426"/>
      <c r="B25" s="1488"/>
      <c r="C25" s="1489"/>
      <c r="D25" s="1489"/>
      <c r="E25" s="1489"/>
      <c r="F25" s="1014"/>
    </row>
  </sheetData>
  <mergeCells count="19">
    <mergeCell ref="D17:E17"/>
    <mergeCell ref="D18:E18"/>
    <mergeCell ref="B25:E25"/>
    <mergeCell ref="D19:E19"/>
    <mergeCell ref="D20:E20"/>
    <mergeCell ref="D21:E21"/>
    <mergeCell ref="D22:E22"/>
    <mergeCell ref="B24:E24"/>
    <mergeCell ref="D23:E23"/>
    <mergeCell ref="B6:E6"/>
    <mergeCell ref="B7:E7"/>
    <mergeCell ref="D9:E9"/>
    <mergeCell ref="D10:E10"/>
    <mergeCell ref="D11:E14"/>
    <mergeCell ref="A1:F1"/>
    <mergeCell ref="A2:F2"/>
    <mergeCell ref="A3:F3"/>
    <mergeCell ref="A4:F4"/>
    <mergeCell ref="B5:E5"/>
  </mergeCells>
  <phoneticPr fontId="4" type="noConversion"/>
  <printOptions horizontalCentered="1"/>
  <pageMargins left="0.47244094488188981" right="0.39370078740157483" top="0.59055118110236227" bottom="0.78740157480314965" header="0.51181102362204722" footer="0.51181102362204722"/>
  <pageSetup paperSize="9" firstPageNumber="30" orientation="portrait" r:id="rId1"/>
  <headerFooter alignWithMargins="0">
    <oddFooter>&amp;C&amp;13 43</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31">
    <tabColor rgb="FF92D050"/>
  </sheetPr>
  <dimension ref="A1:F40"/>
  <sheetViews>
    <sheetView view="pageBreakPreview" topLeftCell="A16" zoomScaleNormal="100" zoomScaleSheetLayoutView="100" workbookViewId="0">
      <selection activeCell="D30" sqref="D30"/>
    </sheetView>
  </sheetViews>
  <sheetFormatPr defaultColWidth="9" defaultRowHeight="15.6"/>
  <cols>
    <col min="1" max="1" width="26.44140625" style="84" customWidth="1"/>
    <col min="2" max="2" width="5.109375" style="118" customWidth="1"/>
    <col min="3" max="3" width="11" style="84" bestFit="1" customWidth="1"/>
    <col min="4" max="4" width="11.6640625" style="84" customWidth="1"/>
    <col min="5" max="5" width="12.109375" style="84" customWidth="1"/>
    <col min="6" max="6" width="27.44140625" style="84" customWidth="1"/>
    <col min="7" max="16384" width="9" style="84"/>
  </cols>
  <sheetData>
    <row r="1" spans="1:6" ht="21" customHeight="1">
      <c r="A1" s="1172" t="s">
        <v>341</v>
      </c>
      <c r="B1" s="1163"/>
      <c r="C1" s="1163"/>
      <c r="D1" s="1163"/>
      <c r="E1" s="1163"/>
      <c r="F1" s="1163"/>
    </row>
    <row r="2" spans="1:6" ht="21" customHeight="1">
      <c r="A2" s="1172" t="s">
        <v>342</v>
      </c>
      <c r="B2" s="1163"/>
      <c r="C2" s="1163"/>
      <c r="D2" s="1163"/>
      <c r="E2" s="1163"/>
      <c r="F2" s="1163"/>
    </row>
    <row r="3" spans="1:6" ht="24.75" customHeight="1">
      <c r="A3" s="1183" t="s">
        <v>350</v>
      </c>
      <c r="B3" s="1183"/>
      <c r="C3" s="1183"/>
      <c r="D3" s="1183"/>
      <c r="E3" s="1183"/>
      <c r="F3" s="1183"/>
    </row>
    <row r="4" spans="1:6" ht="20.25" customHeight="1" thickBot="1">
      <c r="A4" s="1250" t="s">
        <v>744</v>
      </c>
      <c r="B4" s="1185"/>
      <c r="C4" s="1185"/>
      <c r="D4" s="1185"/>
      <c r="E4" s="1185"/>
      <c r="F4" s="1185"/>
    </row>
    <row r="5" spans="1:6" ht="51" customHeight="1">
      <c r="A5" s="312" t="s">
        <v>170</v>
      </c>
      <c r="B5" s="127" t="s">
        <v>165</v>
      </c>
      <c r="C5" s="127" t="s">
        <v>166</v>
      </c>
      <c r="D5" s="127" t="s">
        <v>351</v>
      </c>
      <c r="E5" s="127" t="s">
        <v>543</v>
      </c>
      <c r="F5" s="403" t="s">
        <v>167</v>
      </c>
    </row>
    <row r="6" spans="1:6" ht="16.5" customHeight="1">
      <c r="A6" s="629" t="s">
        <v>168</v>
      </c>
      <c r="B6" s="128"/>
      <c r="C6" s="408"/>
      <c r="D6" s="408"/>
      <c r="E6" s="409">
        <f>E7</f>
        <v>103844190</v>
      </c>
      <c r="F6" s="157"/>
    </row>
    <row r="7" spans="1:6" ht="16.5" customHeight="1">
      <c r="A7" s="610" t="s">
        <v>169</v>
      </c>
      <c r="B7" s="129"/>
      <c r="C7" s="410"/>
      <c r="D7" s="410"/>
      <c r="E7" s="81">
        <f>E8+E14+E18</f>
        <v>103844190</v>
      </c>
      <c r="F7" s="158"/>
    </row>
    <row r="8" spans="1:6" ht="16.5" customHeight="1">
      <c r="A8" s="610" t="s">
        <v>352</v>
      </c>
      <c r="B8" s="129"/>
      <c r="C8" s="410"/>
      <c r="D8" s="410"/>
      <c r="E8" s="81">
        <f>SUM(E9:E13)</f>
        <v>40803769</v>
      </c>
      <c r="F8" s="158"/>
    </row>
    <row r="9" spans="1:6" ht="30" customHeight="1">
      <c r="A9" s="108" t="s">
        <v>353</v>
      </c>
      <c r="B9" s="130" t="s">
        <v>354</v>
      </c>
      <c r="C9" s="82">
        <v>1738919</v>
      </c>
      <c r="D9" s="253"/>
      <c r="E9" s="642">
        <v>35411100</v>
      </c>
      <c r="F9" s="1087" t="s">
        <v>765</v>
      </c>
    </row>
    <row r="10" spans="1:6" ht="30" customHeight="1">
      <c r="A10" s="108" t="s">
        <v>358</v>
      </c>
      <c r="B10" s="130" t="s">
        <v>354</v>
      </c>
      <c r="C10" s="717">
        <v>12500</v>
      </c>
      <c r="D10" s="253"/>
      <c r="E10" s="718">
        <v>527575</v>
      </c>
      <c r="F10" s="751" t="s">
        <v>758</v>
      </c>
    </row>
    <row r="11" spans="1:6" ht="30" customHeight="1">
      <c r="A11" s="407" t="s">
        <v>355</v>
      </c>
      <c r="B11" s="130" t="s">
        <v>354</v>
      </c>
      <c r="C11" s="640">
        <v>8013</v>
      </c>
      <c r="D11" s="253"/>
      <c r="E11" s="640">
        <v>178373</v>
      </c>
      <c r="F11" s="750" t="s">
        <v>759</v>
      </c>
    </row>
    <row r="12" spans="1:6" ht="30" customHeight="1">
      <c r="A12" s="108" t="s">
        <v>356</v>
      </c>
      <c r="B12" s="130" t="s">
        <v>354</v>
      </c>
      <c r="C12" s="640">
        <v>11100</v>
      </c>
      <c r="D12" s="253"/>
      <c r="E12" s="640">
        <v>1171217</v>
      </c>
      <c r="F12" s="752" t="s">
        <v>760</v>
      </c>
    </row>
    <row r="13" spans="1:6" ht="30" customHeight="1">
      <c r="A13" s="108" t="s">
        <v>357</v>
      </c>
      <c r="B13" s="130" t="s">
        <v>354</v>
      </c>
      <c r="C13" s="640">
        <v>153611</v>
      </c>
      <c r="D13" s="253"/>
      <c r="E13" s="640">
        <v>3515504</v>
      </c>
      <c r="F13" s="890" t="s">
        <v>670</v>
      </c>
    </row>
    <row r="14" spans="1:6" s="106" customFormat="1" ht="16.5" customHeight="1">
      <c r="A14" s="610" t="s">
        <v>359</v>
      </c>
      <c r="B14" s="131"/>
      <c r="C14" s="703"/>
      <c r="D14" s="254"/>
      <c r="E14" s="81">
        <f>SUM(E15:E17)</f>
        <v>63040258</v>
      </c>
      <c r="F14" s="159"/>
    </row>
    <row r="15" spans="1:6" ht="30" customHeight="1">
      <c r="A15" s="108" t="s">
        <v>353</v>
      </c>
      <c r="B15" s="130" t="s">
        <v>354</v>
      </c>
      <c r="C15" s="82">
        <v>1222382</v>
      </c>
      <c r="D15" s="253"/>
      <c r="E15" s="82">
        <v>56585037</v>
      </c>
      <c r="F15" s="1088" t="s">
        <v>943</v>
      </c>
    </row>
    <row r="16" spans="1:6" ht="30" customHeight="1">
      <c r="A16" s="108" t="s">
        <v>360</v>
      </c>
      <c r="B16" s="130" t="s">
        <v>354</v>
      </c>
      <c r="C16" s="720">
        <v>5237</v>
      </c>
      <c r="D16" s="253"/>
      <c r="E16" s="640">
        <v>267566</v>
      </c>
      <c r="F16" s="753" t="s">
        <v>761</v>
      </c>
    </row>
    <row r="17" spans="1:6" ht="30" customHeight="1">
      <c r="A17" s="108" t="s">
        <v>357</v>
      </c>
      <c r="B17" s="130" t="s">
        <v>354</v>
      </c>
      <c r="C17" s="82">
        <v>153611</v>
      </c>
      <c r="D17" s="253"/>
      <c r="E17" s="371">
        <v>6187655</v>
      </c>
      <c r="F17" s="753" t="s">
        <v>671</v>
      </c>
    </row>
    <row r="18" spans="1:6" ht="16.8" customHeight="1">
      <c r="A18" s="610" t="s">
        <v>66</v>
      </c>
      <c r="B18" s="129"/>
      <c r="C18" s="410"/>
      <c r="D18" s="410"/>
      <c r="E18" s="100">
        <f>SUM(E19:E20)</f>
        <v>163</v>
      </c>
      <c r="F18" s="158"/>
    </row>
    <row r="19" spans="1:6" ht="16.8" customHeight="1">
      <c r="A19" s="108" t="s">
        <v>360</v>
      </c>
      <c r="B19" s="130" t="s">
        <v>354</v>
      </c>
      <c r="C19" s="714">
        <v>136</v>
      </c>
      <c r="D19" s="410"/>
      <c r="E19" s="143">
        <v>113</v>
      </c>
      <c r="F19" s="716" t="s">
        <v>762</v>
      </c>
    </row>
    <row r="20" spans="1:6" ht="16.8" customHeight="1">
      <c r="A20" s="132" t="s">
        <v>361</v>
      </c>
      <c r="B20" s="130" t="s">
        <v>354</v>
      </c>
      <c r="C20" s="715">
        <v>60</v>
      </c>
      <c r="D20" s="410"/>
      <c r="E20" s="411">
        <v>50</v>
      </c>
      <c r="F20" s="308" t="s">
        <v>763</v>
      </c>
    </row>
    <row r="21" spans="1:6" ht="3" customHeight="1">
      <c r="A21" s="309"/>
      <c r="B21" s="133"/>
      <c r="C21" s="411"/>
      <c r="D21" s="253"/>
      <c r="E21" s="411"/>
      <c r="F21" s="159"/>
    </row>
    <row r="22" spans="1:6" ht="16.8" customHeight="1">
      <c r="A22" s="610" t="s">
        <v>362</v>
      </c>
      <c r="B22" s="133"/>
      <c r="C22" s="411"/>
      <c r="D22" s="253"/>
      <c r="E22" s="536">
        <f>SUM(E23:E25)</f>
        <v>87848639</v>
      </c>
      <c r="F22" s="159"/>
    </row>
    <row r="23" spans="1:6" ht="16.8" customHeight="1">
      <c r="A23" s="107" t="s">
        <v>352</v>
      </c>
      <c r="B23" s="133"/>
      <c r="C23" s="411"/>
      <c r="D23" s="253"/>
      <c r="E23" s="537">
        <v>38990160</v>
      </c>
      <c r="F23" s="159"/>
    </row>
    <row r="24" spans="1:6" ht="16.8" customHeight="1">
      <c r="A24" s="107" t="s">
        <v>359</v>
      </c>
      <c r="B24" s="133"/>
      <c r="C24" s="411"/>
      <c r="D24" s="253"/>
      <c r="E24" s="537">
        <v>48858390</v>
      </c>
      <c r="F24" s="159"/>
    </row>
    <row r="25" spans="1:6" ht="16.8" customHeight="1">
      <c r="A25" s="107" t="s">
        <v>66</v>
      </c>
      <c r="B25" s="133"/>
      <c r="C25" s="411"/>
      <c r="D25" s="253"/>
      <c r="E25" s="537">
        <v>89</v>
      </c>
      <c r="F25" s="159"/>
    </row>
    <row r="26" spans="1:6" ht="3" customHeight="1">
      <c r="A26" s="309"/>
      <c r="B26" s="133"/>
      <c r="C26" s="538"/>
      <c r="D26" s="253"/>
      <c r="E26" s="411"/>
      <c r="F26" s="159"/>
    </row>
    <row r="27" spans="1:6" ht="16.8" customHeight="1">
      <c r="A27" s="610" t="s">
        <v>320</v>
      </c>
      <c r="B27" s="133"/>
      <c r="C27" s="539"/>
      <c r="D27" s="539"/>
      <c r="E27" s="536">
        <f>SUM(E28:E30)</f>
        <v>81971079</v>
      </c>
      <c r="F27" s="159"/>
    </row>
    <row r="28" spans="1:6" ht="16.8" customHeight="1">
      <c r="A28" s="107" t="s">
        <v>352</v>
      </c>
      <c r="B28" s="133"/>
      <c r="C28" s="539"/>
      <c r="D28" s="539"/>
      <c r="E28" s="872">
        <v>34736026</v>
      </c>
      <c r="F28" s="159"/>
    </row>
    <row r="29" spans="1:6" ht="16.8" customHeight="1">
      <c r="A29" s="107" t="s">
        <v>359</v>
      </c>
      <c r="B29" s="133"/>
      <c r="C29" s="539"/>
      <c r="D29" s="539"/>
      <c r="E29" s="872">
        <v>47234971</v>
      </c>
      <c r="F29" s="159"/>
    </row>
    <row r="30" spans="1:6" ht="16.8" customHeight="1">
      <c r="A30" s="107" t="s">
        <v>66</v>
      </c>
      <c r="B30" s="133"/>
      <c r="C30" s="539"/>
      <c r="D30" s="539"/>
      <c r="E30" s="872">
        <v>82</v>
      </c>
      <c r="F30" s="159"/>
    </row>
    <row r="31" spans="1:6" ht="3" customHeight="1">
      <c r="A31" s="540"/>
      <c r="B31" s="133"/>
      <c r="C31" s="539"/>
      <c r="D31" s="539"/>
      <c r="E31" s="536"/>
      <c r="F31" s="159"/>
    </row>
    <row r="32" spans="1:6" ht="16.8" customHeight="1">
      <c r="A32" s="540" t="s">
        <v>745</v>
      </c>
      <c r="B32" s="133"/>
      <c r="C32" s="539"/>
      <c r="D32" s="539"/>
      <c r="E32" s="536">
        <f>SUM(E33:E35)-1</f>
        <v>79851594</v>
      </c>
      <c r="F32" s="159"/>
    </row>
    <row r="33" spans="1:6" ht="16.8" customHeight="1">
      <c r="A33" s="107" t="s">
        <v>352</v>
      </c>
      <c r="B33" s="133"/>
      <c r="C33" s="539"/>
      <c r="D33" s="539"/>
      <c r="E33" s="872">
        <v>32638844</v>
      </c>
      <c r="F33" s="159"/>
    </row>
    <row r="34" spans="1:6" ht="16.8" customHeight="1">
      <c r="A34" s="107" t="s">
        <v>359</v>
      </c>
      <c r="B34" s="133"/>
      <c r="C34" s="539"/>
      <c r="D34" s="539"/>
      <c r="E34" s="872">
        <v>47212631</v>
      </c>
      <c r="F34" s="159"/>
    </row>
    <row r="35" spans="1:6" ht="16.8" customHeight="1">
      <c r="A35" s="107" t="s">
        <v>66</v>
      </c>
      <c r="B35" s="133"/>
      <c r="C35" s="539"/>
      <c r="D35" s="539"/>
      <c r="E35" s="872">
        <v>120</v>
      </c>
      <c r="F35" s="159"/>
    </row>
    <row r="36" spans="1:6" ht="3" customHeight="1">
      <c r="A36" s="122"/>
      <c r="B36" s="133"/>
      <c r="C36" s="539"/>
      <c r="D36" s="539"/>
      <c r="E36" s="537"/>
      <c r="F36" s="159"/>
    </row>
    <row r="37" spans="1:6" ht="16.8" customHeight="1">
      <c r="A37" s="540" t="s">
        <v>700</v>
      </c>
      <c r="B37" s="133"/>
      <c r="C37" s="539"/>
      <c r="D37" s="539"/>
      <c r="E37" s="536">
        <f>SUM(E38:E40)</f>
        <v>73585726</v>
      </c>
      <c r="F37" s="159"/>
    </row>
    <row r="38" spans="1:6" ht="16.8" customHeight="1">
      <c r="A38" s="107" t="s">
        <v>352</v>
      </c>
      <c r="B38" s="133"/>
      <c r="C38" s="539"/>
      <c r="D38" s="539"/>
      <c r="E38" s="537">
        <v>30461867</v>
      </c>
      <c r="F38" s="159"/>
    </row>
    <row r="39" spans="1:6" ht="16.8" customHeight="1">
      <c r="A39" s="122" t="s">
        <v>388</v>
      </c>
      <c r="B39" s="133"/>
      <c r="C39" s="539"/>
      <c r="D39" s="539"/>
      <c r="E39" s="537">
        <v>43123743</v>
      </c>
      <c r="F39" s="159"/>
    </row>
    <row r="40" spans="1:6" ht="16.8" customHeight="1" thickBot="1">
      <c r="A40" s="541" t="s">
        <v>66</v>
      </c>
      <c r="B40" s="542"/>
      <c r="C40" s="543"/>
      <c r="D40" s="543"/>
      <c r="E40" s="544">
        <v>116</v>
      </c>
      <c r="F40" s="545"/>
    </row>
  </sheetData>
  <mergeCells count="4">
    <mergeCell ref="A1:F1"/>
    <mergeCell ref="A2:F2"/>
    <mergeCell ref="A3:F3"/>
    <mergeCell ref="A4:F4"/>
  </mergeCells>
  <phoneticPr fontId="4" type="noConversion"/>
  <printOptions horizontalCentered="1"/>
  <pageMargins left="0.39370078740157483" right="0.47244094488188981" top="0.55118110236220474" bottom="0.6692913385826772" header="0.51181102362204722" footer="0.51181102362204722"/>
  <pageSetup paperSize="9" orientation="portrait" r:id="rId1"/>
  <headerFooter alignWithMargins="0">
    <oddFooter>&amp;C44</odd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32">
    <tabColor rgb="FF92D050"/>
  </sheetPr>
  <dimension ref="A1:F26"/>
  <sheetViews>
    <sheetView view="pageBreakPreview" topLeftCell="A10" zoomScaleNormal="100" zoomScaleSheetLayoutView="100" workbookViewId="0">
      <selection activeCell="D30" sqref="D30"/>
    </sheetView>
  </sheetViews>
  <sheetFormatPr defaultColWidth="9" defaultRowHeight="15.6"/>
  <cols>
    <col min="1" max="1" width="25.77734375" style="84" customWidth="1"/>
    <col min="2" max="4" width="16.33203125" style="84" customWidth="1"/>
    <col min="5" max="5" width="18.109375" style="84" customWidth="1"/>
    <col min="6" max="16384" width="9" style="84"/>
  </cols>
  <sheetData>
    <row r="1" spans="1:6" ht="21" customHeight="1">
      <c r="A1" s="1172" t="s">
        <v>72</v>
      </c>
      <c r="B1" s="1163"/>
      <c r="C1" s="1163"/>
      <c r="D1" s="1163"/>
      <c r="E1" s="1163"/>
      <c r="F1" s="101"/>
    </row>
    <row r="2" spans="1:6" ht="21" customHeight="1">
      <c r="A2" s="1172" t="s">
        <v>73</v>
      </c>
      <c r="B2" s="1163"/>
      <c r="C2" s="1163"/>
      <c r="D2" s="1163"/>
      <c r="E2" s="1163"/>
    </row>
    <row r="3" spans="1:6" ht="24.9" customHeight="1">
      <c r="A3" s="1237" t="s">
        <v>114</v>
      </c>
      <c r="B3" s="1183"/>
      <c r="C3" s="1183"/>
      <c r="D3" s="1183"/>
      <c r="E3" s="1183"/>
    </row>
    <row r="4" spans="1:6" ht="24.9" customHeight="1" thickBot="1">
      <c r="A4" s="1250" t="s">
        <v>746</v>
      </c>
      <c r="B4" s="1185"/>
      <c r="C4" s="1185"/>
      <c r="D4" s="1185"/>
      <c r="E4" s="1185"/>
    </row>
    <row r="5" spans="1:6" ht="24.75" customHeight="1">
      <c r="A5" s="1244" t="s">
        <v>115</v>
      </c>
      <c r="B5" s="249" t="s">
        <v>67</v>
      </c>
      <c r="C5" s="1504" t="s">
        <v>68</v>
      </c>
      <c r="D5" s="249" t="s">
        <v>69</v>
      </c>
      <c r="E5" s="1506" t="s">
        <v>116</v>
      </c>
    </row>
    <row r="6" spans="1:6" ht="24.9" customHeight="1">
      <c r="A6" s="1253"/>
      <c r="B6" s="314" t="s">
        <v>70</v>
      </c>
      <c r="C6" s="1505"/>
      <c r="D6" s="313" t="s">
        <v>70</v>
      </c>
      <c r="E6" s="1507"/>
    </row>
    <row r="7" spans="1:6" ht="30" customHeight="1">
      <c r="A7" s="629" t="s">
        <v>113</v>
      </c>
      <c r="B7" s="310">
        <f>B8+B11</f>
        <v>207</v>
      </c>
      <c r="C7" s="630">
        <f>C8+C11</f>
        <v>0</v>
      </c>
      <c r="D7" s="310">
        <f>D8+D11</f>
        <v>207</v>
      </c>
      <c r="E7" s="1508"/>
    </row>
    <row r="8" spans="1:6" ht="30" customHeight="1">
      <c r="A8" s="122" t="s">
        <v>263</v>
      </c>
      <c r="B8" s="250">
        <f>B9</f>
        <v>191</v>
      </c>
      <c r="C8" s="47">
        <f>C9</f>
        <v>0</v>
      </c>
      <c r="D8" s="250">
        <f>D9</f>
        <v>191</v>
      </c>
      <c r="E8" s="1509"/>
    </row>
    <row r="9" spans="1:6" ht="30" customHeight="1">
      <c r="A9" s="122" t="s">
        <v>34</v>
      </c>
      <c r="B9" s="250">
        <f>B10</f>
        <v>191</v>
      </c>
      <c r="C9" s="47">
        <f>C10</f>
        <v>0</v>
      </c>
      <c r="D9" s="48">
        <v>191</v>
      </c>
      <c r="E9" s="1509"/>
    </row>
    <row r="10" spans="1:6" ht="30" customHeight="1">
      <c r="A10" s="107" t="s">
        <v>35</v>
      </c>
      <c r="B10" s="250">
        <v>191</v>
      </c>
      <c r="C10" s="311">
        <v>0</v>
      </c>
      <c r="D10" s="250">
        <f>B10+C10</f>
        <v>191</v>
      </c>
      <c r="E10" s="1509"/>
    </row>
    <row r="11" spans="1:6" ht="30" customHeight="1">
      <c r="A11" s="122" t="s">
        <v>264</v>
      </c>
      <c r="B11" s="250">
        <f t="shared" ref="B11:D12" si="0">B12</f>
        <v>16</v>
      </c>
      <c r="C11" s="311">
        <f t="shared" si="0"/>
        <v>0</v>
      </c>
      <c r="D11" s="250">
        <f t="shared" si="0"/>
        <v>16</v>
      </c>
      <c r="E11" s="1509"/>
    </row>
    <row r="12" spans="1:6" ht="30" customHeight="1">
      <c r="A12" s="122" t="s">
        <v>34</v>
      </c>
      <c r="B12" s="250">
        <f t="shared" si="0"/>
        <v>16</v>
      </c>
      <c r="C12" s="311">
        <f t="shared" si="0"/>
        <v>0</v>
      </c>
      <c r="D12" s="250">
        <f t="shared" si="0"/>
        <v>16</v>
      </c>
      <c r="E12" s="1509"/>
    </row>
    <row r="13" spans="1:6" ht="30" customHeight="1">
      <c r="A13" s="107" t="s">
        <v>35</v>
      </c>
      <c r="B13" s="250">
        <v>16</v>
      </c>
      <c r="C13" s="311">
        <v>0</v>
      </c>
      <c r="D13" s="250">
        <f>B13+C13</f>
        <v>16</v>
      </c>
      <c r="E13" s="1509"/>
    </row>
    <row r="14" spans="1:6" s="106" customFormat="1" ht="29.25" customHeight="1">
      <c r="A14" s="122"/>
      <c r="B14" s="250"/>
      <c r="C14" s="254"/>
      <c r="D14" s="81"/>
      <c r="E14" s="1509"/>
    </row>
    <row r="15" spans="1:6" ht="29.25" customHeight="1">
      <c r="A15" s="122"/>
      <c r="B15" s="252"/>
      <c r="C15" s="253"/>
      <c r="D15" s="82"/>
      <c r="E15" s="1509"/>
    </row>
    <row r="16" spans="1:6" ht="29.25" customHeight="1">
      <c r="A16" s="122"/>
      <c r="B16" s="252"/>
      <c r="C16" s="253"/>
      <c r="D16" s="82"/>
      <c r="E16" s="1509"/>
    </row>
    <row r="17" spans="1:5" ht="29.25" customHeight="1">
      <c r="A17" s="122"/>
      <c r="B17" s="252"/>
      <c r="C17" s="253"/>
      <c r="D17" s="82"/>
      <c r="E17" s="1509"/>
    </row>
    <row r="18" spans="1:5" ht="29.25" customHeight="1">
      <c r="A18" s="122"/>
      <c r="B18" s="250"/>
      <c r="C18" s="250"/>
      <c r="D18" s="250"/>
      <c r="E18" s="1509"/>
    </row>
    <row r="19" spans="1:5" ht="29.25" customHeight="1">
      <c r="A19" s="122"/>
      <c r="B19" s="252"/>
      <c r="C19" s="253"/>
      <c r="D19" s="143"/>
      <c r="E19" s="1509"/>
    </row>
    <row r="20" spans="1:5" ht="29.25" customHeight="1">
      <c r="A20" s="122"/>
      <c r="B20" s="252"/>
      <c r="C20" s="253"/>
      <c r="D20" s="143"/>
      <c r="E20" s="1509"/>
    </row>
    <row r="21" spans="1:5" ht="29.25" customHeight="1">
      <c r="A21" s="122"/>
      <c r="B21" s="252"/>
      <c r="C21" s="253"/>
      <c r="D21" s="143"/>
      <c r="E21" s="1509"/>
    </row>
    <row r="22" spans="1:5" ht="29.25" customHeight="1">
      <c r="A22" s="122"/>
      <c r="B22" s="255"/>
      <c r="C22" s="253"/>
      <c r="D22" s="143"/>
      <c r="E22" s="1509"/>
    </row>
    <row r="23" spans="1:5" ht="29.25" customHeight="1">
      <c r="A23" s="122"/>
      <c r="B23" s="255"/>
      <c r="C23" s="253"/>
      <c r="D23" s="143"/>
      <c r="E23" s="1509"/>
    </row>
    <row r="24" spans="1:5" ht="70.2" customHeight="1">
      <c r="A24" s="122"/>
      <c r="B24" s="255"/>
      <c r="C24" s="253"/>
      <c r="D24" s="143"/>
      <c r="E24" s="251"/>
    </row>
    <row r="25" spans="1:5" ht="30" customHeight="1" thickBot="1">
      <c r="A25" s="546" t="s">
        <v>71</v>
      </c>
      <c r="B25" s="547">
        <f>SUM(B7+B23)</f>
        <v>207</v>
      </c>
      <c r="C25" s="631">
        <v>0</v>
      </c>
      <c r="D25" s="547">
        <f>SUM(D7+D23)</f>
        <v>207</v>
      </c>
      <c r="E25" s="548"/>
    </row>
    <row r="26" spans="1:5" ht="28.2" customHeight="1">
      <c r="A26" s="1502" t="s">
        <v>704</v>
      </c>
      <c r="B26" s="1503"/>
      <c r="C26" s="1503"/>
      <c r="D26" s="1503"/>
      <c r="E26" s="1503"/>
    </row>
  </sheetData>
  <mergeCells count="9">
    <mergeCell ref="A1:E1"/>
    <mergeCell ref="A2:E2"/>
    <mergeCell ref="A3:E3"/>
    <mergeCell ref="A4:E4"/>
    <mergeCell ref="A26:E26"/>
    <mergeCell ref="A5:A6"/>
    <mergeCell ref="C5:C6"/>
    <mergeCell ref="E5:E6"/>
    <mergeCell ref="E7:E23"/>
  </mergeCells>
  <phoneticPr fontId="4" type="noConversion"/>
  <printOptions horizontalCentered="1"/>
  <pageMargins left="0.47244094488188981" right="0.39370078740157483" top="0.59055118110236227" bottom="0.78740157480314965" header="0.51181102362204722" footer="0.51181102362204722"/>
  <pageSetup paperSize="9" firstPageNumber="49" orientation="portrait" useFirstPageNumber="1" r:id="rId1"/>
  <headerFooter alignWithMargins="0">
    <oddFooter>&amp;C45</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rgb="FFFFC000"/>
  </sheetPr>
  <dimension ref="A1:V26"/>
  <sheetViews>
    <sheetView view="pageBreakPreview" topLeftCell="A16" zoomScale="93" zoomScaleNormal="93" zoomScaleSheetLayoutView="93" workbookViewId="0">
      <selection activeCell="A23" sqref="A23:L23"/>
    </sheetView>
  </sheetViews>
  <sheetFormatPr defaultColWidth="9" defaultRowHeight="15.6"/>
  <cols>
    <col min="1" max="1" width="29.21875" style="17" customWidth="1"/>
    <col min="2" max="5" width="12.77734375" style="17" customWidth="1"/>
    <col min="6" max="6" width="12" style="17" customWidth="1"/>
    <col min="7" max="11" width="15.33203125" style="17" customWidth="1"/>
    <col min="12" max="12" width="15.6640625" style="17" customWidth="1"/>
    <col min="13" max="13" width="14.6640625" style="17" bestFit="1" customWidth="1"/>
    <col min="14" max="16384" width="9" style="17"/>
  </cols>
  <sheetData>
    <row r="1" spans="1:12" ht="22.2">
      <c r="A1" s="1369" t="s">
        <v>853</v>
      </c>
      <c r="B1" s="1370"/>
      <c r="C1" s="1370"/>
      <c r="D1" s="1370"/>
      <c r="E1" s="1370"/>
      <c r="F1" s="1370"/>
      <c r="G1" s="1512" t="s">
        <v>841</v>
      </c>
      <c r="H1" s="1511"/>
      <c r="I1" s="1511"/>
      <c r="J1" s="1511"/>
      <c r="K1" s="1511"/>
      <c r="L1" s="1511"/>
    </row>
    <row r="2" spans="1:12" ht="22.2">
      <c r="A2" s="1510" t="s">
        <v>839</v>
      </c>
      <c r="B2" s="1510"/>
      <c r="C2" s="1510"/>
      <c r="D2" s="1510"/>
      <c r="E2" s="1510"/>
      <c r="F2" s="1510"/>
      <c r="G2" s="1371" t="s">
        <v>858</v>
      </c>
      <c r="H2" s="1511"/>
      <c r="I2" s="1511"/>
      <c r="J2" s="1511"/>
      <c r="K2" s="1511"/>
      <c r="L2" s="1511"/>
    </row>
    <row r="3" spans="1:12" ht="24.6">
      <c r="A3" s="1359" t="s">
        <v>856</v>
      </c>
      <c r="B3" s="1360"/>
      <c r="C3" s="1360"/>
      <c r="D3" s="1360"/>
      <c r="E3" s="1360"/>
      <c r="F3" s="1360"/>
      <c r="G3" s="1361" t="s">
        <v>857</v>
      </c>
      <c r="H3" s="1362"/>
      <c r="I3" s="1362"/>
      <c r="J3" s="1362"/>
      <c r="K3" s="1362"/>
      <c r="L3" s="1362"/>
    </row>
    <row r="4" spans="1:12" ht="16.8" thickBot="1">
      <c r="A4" s="1513" t="s">
        <v>838</v>
      </c>
      <c r="B4" s="1513"/>
      <c r="C4" s="1513"/>
      <c r="D4" s="1513"/>
      <c r="E4" s="1513"/>
      <c r="F4" s="1513"/>
      <c r="G4" s="1514" t="s">
        <v>859</v>
      </c>
      <c r="H4" s="1514"/>
      <c r="I4" s="1514"/>
      <c r="J4" s="1514"/>
      <c r="K4" s="1072"/>
      <c r="L4" s="1073" t="s">
        <v>845</v>
      </c>
    </row>
    <row r="5" spans="1:12" ht="16.2">
      <c r="A5" s="1374" t="s">
        <v>172</v>
      </c>
      <c r="B5" s="1337" t="s">
        <v>678</v>
      </c>
      <c r="C5" s="1337" t="s">
        <v>679</v>
      </c>
      <c r="D5" s="1356" t="s">
        <v>680</v>
      </c>
      <c r="E5" s="1517"/>
      <c r="F5" s="1518"/>
      <c r="G5" s="904" t="s">
        <v>681</v>
      </c>
      <c r="H5" s="1356" t="s">
        <v>682</v>
      </c>
      <c r="I5" s="1517"/>
      <c r="J5" s="1519"/>
      <c r="K5" s="1520" t="s">
        <v>683</v>
      </c>
      <c r="L5" s="1522" t="s">
        <v>684</v>
      </c>
    </row>
    <row r="6" spans="1:12" ht="32.4">
      <c r="A6" s="1376"/>
      <c r="B6" s="1398"/>
      <c r="C6" s="1398"/>
      <c r="D6" s="256" t="s">
        <v>685</v>
      </c>
      <c r="E6" s="256" t="s">
        <v>686</v>
      </c>
      <c r="F6" s="256" t="s">
        <v>504</v>
      </c>
      <c r="G6" s="256" t="s">
        <v>687</v>
      </c>
      <c r="H6" s="256" t="s">
        <v>688</v>
      </c>
      <c r="I6" s="256" t="s">
        <v>689</v>
      </c>
      <c r="J6" s="256" t="s">
        <v>690</v>
      </c>
      <c r="K6" s="1521"/>
      <c r="L6" s="1523"/>
    </row>
    <row r="7" spans="1:12" ht="30" customHeight="1">
      <c r="A7" s="405" t="s">
        <v>113</v>
      </c>
      <c r="B7" s="905">
        <f t="shared" ref="B7:L8" si="0">B8</f>
        <v>175390</v>
      </c>
      <c r="C7" s="905">
        <f t="shared" si="0"/>
        <v>8311</v>
      </c>
      <c r="D7" s="905">
        <f t="shared" si="0"/>
        <v>21806</v>
      </c>
      <c r="E7" s="905">
        <f t="shared" si="0"/>
        <v>19981</v>
      </c>
      <c r="F7" s="905">
        <f t="shared" si="0"/>
        <v>4572</v>
      </c>
      <c r="G7" s="905">
        <f t="shared" si="0"/>
        <v>18223</v>
      </c>
      <c r="H7" s="905">
        <f t="shared" si="0"/>
        <v>16128</v>
      </c>
      <c r="I7" s="905">
        <f t="shared" si="0"/>
        <v>253</v>
      </c>
      <c r="J7" s="905">
        <f t="shared" si="0"/>
        <v>4535</v>
      </c>
      <c r="K7" s="905">
        <f t="shared" si="0"/>
        <v>3</v>
      </c>
      <c r="L7" s="906">
        <f t="shared" si="0"/>
        <v>269202</v>
      </c>
    </row>
    <row r="8" spans="1:12" ht="30" customHeight="1">
      <c r="A8" s="907" t="s">
        <v>691</v>
      </c>
      <c r="B8" s="905">
        <f t="shared" si="0"/>
        <v>175390</v>
      </c>
      <c r="C8" s="905">
        <f t="shared" si="0"/>
        <v>8311</v>
      </c>
      <c r="D8" s="905">
        <f t="shared" si="0"/>
        <v>21806</v>
      </c>
      <c r="E8" s="905">
        <f t="shared" si="0"/>
        <v>19981</v>
      </c>
      <c r="F8" s="905">
        <f t="shared" si="0"/>
        <v>4572</v>
      </c>
      <c r="G8" s="905">
        <f t="shared" si="0"/>
        <v>18223</v>
      </c>
      <c r="H8" s="905">
        <f t="shared" si="0"/>
        <v>16128</v>
      </c>
      <c r="I8" s="905">
        <f t="shared" si="0"/>
        <v>253</v>
      </c>
      <c r="J8" s="905">
        <f t="shared" si="0"/>
        <v>4535</v>
      </c>
      <c r="K8" s="905">
        <f t="shared" si="0"/>
        <v>3</v>
      </c>
      <c r="L8" s="906">
        <f t="shared" si="0"/>
        <v>269202</v>
      </c>
    </row>
    <row r="9" spans="1:12" ht="30" customHeight="1">
      <c r="A9" s="907" t="s">
        <v>692</v>
      </c>
      <c r="B9" s="905">
        <f t="shared" ref="B9:L9" si="1">B10+B14</f>
        <v>175390</v>
      </c>
      <c r="C9" s="905">
        <f t="shared" si="1"/>
        <v>8311</v>
      </c>
      <c r="D9" s="905">
        <f t="shared" si="1"/>
        <v>21806</v>
      </c>
      <c r="E9" s="905">
        <f t="shared" si="1"/>
        <v>19981</v>
      </c>
      <c r="F9" s="905">
        <f t="shared" si="1"/>
        <v>4572</v>
      </c>
      <c r="G9" s="905">
        <f t="shared" si="1"/>
        <v>18223</v>
      </c>
      <c r="H9" s="905">
        <f t="shared" si="1"/>
        <v>16128</v>
      </c>
      <c r="I9" s="905">
        <f t="shared" si="1"/>
        <v>253</v>
      </c>
      <c r="J9" s="905">
        <f t="shared" si="1"/>
        <v>4535</v>
      </c>
      <c r="K9" s="905">
        <f t="shared" si="1"/>
        <v>3</v>
      </c>
      <c r="L9" s="906">
        <f t="shared" si="1"/>
        <v>269202</v>
      </c>
    </row>
    <row r="10" spans="1:12" ht="30" customHeight="1">
      <c r="A10" s="236" t="s">
        <v>693</v>
      </c>
      <c r="B10" s="908">
        <f t="shared" ref="B10:L11" si="2">B11</f>
        <v>159905</v>
      </c>
      <c r="C10" s="908">
        <f t="shared" si="2"/>
        <v>7326</v>
      </c>
      <c r="D10" s="908">
        <f t="shared" si="2"/>
        <v>19987</v>
      </c>
      <c r="E10" s="908">
        <f t="shared" si="2"/>
        <v>18299</v>
      </c>
      <c r="F10" s="908">
        <f t="shared" si="2"/>
        <v>150</v>
      </c>
      <c r="G10" s="908">
        <f t="shared" si="2"/>
        <v>16717</v>
      </c>
      <c r="H10" s="908">
        <f t="shared" si="2"/>
        <v>14762</v>
      </c>
      <c r="I10" s="908">
        <f t="shared" si="2"/>
        <v>217</v>
      </c>
      <c r="J10" s="908">
        <f t="shared" si="2"/>
        <v>4052</v>
      </c>
      <c r="K10" s="908">
        <f t="shared" si="2"/>
        <v>3</v>
      </c>
      <c r="L10" s="909">
        <f t="shared" si="2"/>
        <v>241418</v>
      </c>
    </row>
    <row r="11" spans="1:12" ht="30" customHeight="1">
      <c r="A11" s="236" t="s">
        <v>694</v>
      </c>
      <c r="B11" s="908">
        <f t="shared" si="2"/>
        <v>159905</v>
      </c>
      <c r="C11" s="908">
        <f t="shared" si="2"/>
        <v>7326</v>
      </c>
      <c r="D11" s="908">
        <f t="shared" si="2"/>
        <v>19987</v>
      </c>
      <c r="E11" s="908">
        <f t="shared" si="2"/>
        <v>18299</v>
      </c>
      <c r="F11" s="908">
        <f t="shared" si="2"/>
        <v>150</v>
      </c>
      <c r="G11" s="908">
        <f t="shared" si="2"/>
        <v>16717</v>
      </c>
      <c r="H11" s="908">
        <f t="shared" si="2"/>
        <v>14762</v>
      </c>
      <c r="I11" s="908">
        <f t="shared" si="2"/>
        <v>217</v>
      </c>
      <c r="J11" s="908">
        <f t="shared" si="2"/>
        <v>4052</v>
      </c>
      <c r="K11" s="908">
        <f t="shared" si="2"/>
        <v>3</v>
      </c>
      <c r="L11" s="909">
        <f t="shared" si="2"/>
        <v>241418</v>
      </c>
    </row>
    <row r="12" spans="1:12" ht="30" customHeight="1">
      <c r="A12" s="236" t="s">
        <v>695</v>
      </c>
      <c r="B12" s="910">
        <v>159905</v>
      </c>
      <c r="C12" s="908">
        <v>7326</v>
      </c>
      <c r="D12" s="908">
        <v>19987</v>
      </c>
      <c r="E12" s="908">
        <v>18299</v>
      </c>
      <c r="F12" s="908">
        <v>150</v>
      </c>
      <c r="G12" s="908">
        <v>16717</v>
      </c>
      <c r="H12" s="908">
        <v>14762</v>
      </c>
      <c r="I12" s="908">
        <v>217</v>
      </c>
      <c r="J12" s="908">
        <v>4052</v>
      </c>
      <c r="K12" s="908">
        <v>3</v>
      </c>
      <c r="L12" s="909">
        <f>SUM(B12:K12)</f>
        <v>241418</v>
      </c>
    </row>
    <row r="13" spans="1:12" ht="24" customHeight="1">
      <c r="A13" s="236"/>
      <c r="B13" s="908"/>
      <c r="C13" s="908"/>
      <c r="D13" s="908"/>
      <c r="E13" s="908"/>
      <c r="F13" s="908"/>
      <c r="G13" s="908"/>
      <c r="H13" s="908"/>
      <c r="I13" s="908"/>
      <c r="J13" s="908"/>
      <c r="K13" s="908"/>
      <c r="L13" s="909"/>
    </row>
    <row r="14" spans="1:12" ht="30" customHeight="1">
      <c r="A14" s="236" t="s">
        <v>696</v>
      </c>
      <c r="B14" s="908">
        <f t="shared" ref="B14:J15" si="3">B15</f>
        <v>15485</v>
      </c>
      <c r="C14" s="908">
        <f t="shared" si="3"/>
        <v>985</v>
      </c>
      <c r="D14" s="908">
        <f t="shared" si="3"/>
        <v>1819</v>
      </c>
      <c r="E14" s="908">
        <f t="shared" si="3"/>
        <v>1682</v>
      </c>
      <c r="F14" s="908">
        <f t="shared" si="3"/>
        <v>4422</v>
      </c>
      <c r="G14" s="908">
        <f t="shared" si="3"/>
        <v>1506</v>
      </c>
      <c r="H14" s="908">
        <f t="shared" si="3"/>
        <v>1366</v>
      </c>
      <c r="I14" s="908">
        <f t="shared" si="3"/>
        <v>36</v>
      </c>
      <c r="J14" s="908">
        <f t="shared" si="3"/>
        <v>483</v>
      </c>
      <c r="K14" s="911">
        <v>0</v>
      </c>
      <c r="L14" s="909">
        <f>L15</f>
        <v>27784</v>
      </c>
    </row>
    <row r="15" spans="1:12" ht="30" customHeight="1">
      <c r="A15" s="236" t="s">
        <v>694</v>
      </c>
      <c r="B15" s="908">
        <f t="shared" si="3"/>
        <v>15485</v>
      </c>
      <c r="C15" s="908">
        <f t="shared" si="3"/>
        <v>985</v>
      </c>
      <c r="D15" s="908">
        <f t="shared" si="3"/>
        <v>1819</v>
      </c>
      <c r="E15" s="908">
        <f t="shared" si="3"/>
        <v>1682</v>
      </c>
      <c r="F15" s="908">
        <f t="shared" si="3"/>
        <v>4422</v>
      </c>
      <c r="G15" s="908">
        <f t="shared" si="3"/>
        <v>1506</v>
      </c>
      <c r="H15" s="908">
        <f t="shared" si="3"/>
        <v>1366</v>
      </c>
      <c r="I15" s="908">
        <f t="shared" si="3"/>
        <v>36</v>
      </c>
      <c r="J15" s="908">
        <f t="shared" si="3"/>
        <v>483</v>
      </c>
      <c r="K15" s="911">
        <v>0</v>
      </c>
      <c r="L15" s="909">
        <f>L16</f>
        <v>27784</v>
      </c>
    </row>
    <row r="16" spans="1:12" ht="30" customHeight="1">
      <c r="A16" s="236" t="s">
        <v>695</v>
      </c>
      <c r="B16" s="910">
        <v>15485</v>
      </c>
      <c r="C16" s="908">
        <v>985</v>
      </c>
      <c r="D16" s="908">
        <v>1819</v>
      </c>
      <c r="E16" s="908">
        <v>1682</v>
      </c>
      <c r="F16" s="908">
        <v>4422</v>
      </c>
      <c r="G16" s="908">
        <v>1506</v>
      </c>
      <c r="H16" s="908">
        <v>1366</v>
      </c>
      <c r="I16" s="908">
        <v>36</v>
      </c>
      <c r="J16" s="908">
        <v>483</v>
      </c>
      <c r="K16" s="911">
        <v>0</v>
      </c>
      <c r="L16" s="909">
        <f>SUM(B16:K16)</f>
        <v>27784</v>
      </c>
    </row>
    <row r="17" spans="1:22" ht="15.75" customHeight="1">
      <c r="A17" s="236"/>
      <c r="B17" s="908"/>
      <c r="C17" s="908"/>
      <c r="D17" s="908"/>
      <c r="E17" s="908"/>
      <c r="F17" s="908"/>
      <c r="G17" s="908"/>
      <c r="H17" s="908"/>
      <c r="I17" s="908"/>
      <c r="J17" s="908"/>
      <c r="K17" s="908"/>
      <c r="L17" s="909"/>
    </row>
    <row r="18" spans="1:22" ht="112.65" customHeight="1">
      <c r="A18" s="236"/>
      <c r="B18" s="905"/>
      <c r="C18" s="905"/>
      <c r="D18" s="905"/>
      <c r="E18" s="905"/>
      <c r="F18" s="905"/>
      <c r="G18" s="905"/>
      <c r="H18" s="905"/>
      <c r="I18" s="905"/>
      <c r="J18" s="905"/>
      <c r="K18" s="905"/>
      <c r="L18" s="906"/>
    </row>
    <row r="19" spans="1:22" ht="109.2" customHeight="1">
      <c r="A19" s="236"/>
      <c r="B19" s="908"/>
      <c r="C19" s="908"/>
      <c r="D19" s="908"/>
      <c r="E19" s="908"/>
      <c r="F19" s="908"/>
      <c r="G19" s="908"/>
      <c r="H19" s="908"/>
      <c r="I19" s="908"/>
      <c r="J19" s="908"/>
      <c r="K19" s="908"/>
      <c r="L19" s="909"/>
    </row>
    <row r="20" spans="1:22" ht="30" customHeight="1" thickBot="1">
      <c r="A20" s="406" t="s">
        <v>697</v>
      </c>
      <c r="B20" s="370">
        <f t="shared" ref="B20:L20" si="4">B7</f>
        <v>175390</v>
      </c>
      <c r="C20" s="370">
        <f t="shared" si="4"/>
        <v>8311</v>
      </c>
      <c r="D20" s="370">
        <f t="shared" si="4"/>
        <v>21806</v>
      </c>
      <c r="E20" s="370">
        <f t="shared" si="4"/>
        <v>19981</v>
      </c>
      <c r="F20" s="370">
        <f t="shared" si="4"/>
        <v>4572</v>
      </c>
      <c r="G20" s="370">
        <f t="shared" si="4"/>
        <v>18223</v>
      </c>
      <c r="H20" s="370">
        <f t="shared" si="4"/>
        <v>16128</v>
      </c>
      <c r="I20" s="370">
        <f t="shared" si="4"/>
        <v>253</v>
      </c>
      <c r="J20" s="370">
        <f t="shared" si="4"/>
        <v>4535</v>
      </c>
      <c r="K20" s="370">
        <f t="shared" si="4"/>
        <v>3</v>
      </c>
      <c r="L20" s="912">
        <f t="shared" si="4"/>
        <v>269202</v>
      </c>
      <c r="M20" s="913"/>
    </row>
    <row r="21" spans="1:22" s="915" customFormat="1" ht="15" customHeight="1">
      <c r="A21" s="1524" t="s">
        <v>794</v>
      </c>
      <c r="B21" s="1525"/>
      <c r="C21" s="1525"/>
      <c r="D21" s="1525"/>
      <c r="E21" s="1525"/>
      <c r="F21" s="1525"/>
      <c r="G21" s="1525"/>
      <c r="H21" s="1525"/>
      <c r="I21" s="1525"/>
      <c r="J21" s="1525"/>
      <c r="K21" s="1525"/>
      <c r="L21" s="1525"/>
      <c r="M21" s="914"/>
      <c r="N21" s="914"/>
      <c r="O21" s="914"/>
      <c r="P21" s="914"/>
      <c r="Q21" s="914"/>
      <c r="R21" s="914"/>
      <c r="S21" s="914"/>
      <c r="T21" s="719"/>
      <c r="U21" s="719"/>
      <c r="V21" s="719"/>
    </row>
    <row r="22" spans="1:22" s="915" customFormat="1" ht="15" customHeight="1">
      <c r="A22" s="918" t="s">
        <v>754</v>
      </c>
      <c r="B22" s="919"/>
      <c r="C22" s="919"/>
      <c r="D22" s="919"/>
      <c r="E22" s="919"/>
      <c r="F22" s="919"/>
      <c r="G22" s="919"/>
      <c r="H22" s="919"/>
      <c r="I22" s="919"/>
      <c r="J22" s="919"/>
      <c r="K22" s="919"/>
      <c r="L22" s="919"/>
      <c r="M22" s="914"/>
      <c r="N22" s="914"/>
      <c r="O22" s="914"/>
      <c r="P22" s="914"/>
      <c r="Q22" s="914"/>
      <c r="R22" s="914"/>
      <c r="S22" s="914"/>
      <c r="T22" s="719"/>
      <c r="U22" s="719"/>
      <c r="V22" s="719"/>
    </row>
    <row r="23" spans="1:22" s="916" customFormat="1" ht="15" customHeight="1">
      <c r="A23" s="1515" t="s">
        <v>956</v>
      </c>
      <c r="B23" s="1516"/>
      <c r="C23" s="1516"/>
      <c r="D23" s="1516"/>
      <c r="E23" s="1516"/>
      <c r="F23" s="1516"/>
      <c r="G23" s="1516"/>
      <c r="H23" s="1516"/>
      <c r="I23" s="1516"/>
      <c r="J23" s="1516"/>
      <c r="K23" s="1516"/>
      <c r="L23" s="1516"/>
      <c r="M23" s="914"/>
      <c r="N23" s="914"/>
      <c r="O23" s="914"/>
      <c r="P23" s="914"/>
      <c r="Q23" s="914"/>
      <c r="R23" s="914"/>
      <c r="S23" s="914"/>
      <c r="T23" s="914"/>
      <c r="U23" s="914"/>
      <c r="V23" s="719"/>
    </row>
    <row r="24" spans="1:22" s="915" customFormat="1" ht="15" customHeight="1">
      <c r="A24" s="1515" t="s">
        <v>795</v>
      </c>
      <c r="B24" s="1516"/>
      <c r="C24" s="1516"/>
      <c r="D24" s="1516"/>
      <c r="E24" s="1516"/>
      <c r="F24" s="1516"/>
      <c r="G24" s="1516"/>
      <c r="H24" s="1516"/>
      <c r="I24" s="1516"/>
      <c r="J24" s="1516"/>
      <c r="K24" s="1516"/>
      <c r="L24" s="1516"/>
      <c r="M24" s="917"/>
      <c r="N24" s="917"/>
      <c r="O24" s="917"/>
      <c r="P24" s="917"/>
      <c r="Q24" s="917"/>
      <c r="R24" s="917"/>
      <c r="S24" s="917"/>
    </row>
    <row r="25" spans="1:22">
      <c r="A25" s="1515" t="s">
        <v>912</v>
      </c>
      <c r="B25" s="1516"/>
      <c r="C25" s="1516"/>
      <c r="D25" s="1516"/>
      <c r="E25" s="1516"/>
      <c r="F25" s="1516"/>
      <c r="G25" s="1516"/>
      <c r="H25" s="1516"/>
      <c r="I25" s="1516"/>
      <c r="J25" s="1516"/>
      <c r="K25" s="1516"/>
      <c r="L25" s="1516"/>
      <c r="M25" s="58"/>
      <c r="N25" s="58"/>
      <c r="O25" s="58"/>
      <c r="P25" s="58"/>
      <c r="Q25" s="58"/>
      <c r="R25" s="58"/>
      <c r="S25" s="58"/>
    </row>
    <row r="26" spans="1:22">
      <c r="A26" s="84"/>
      <c r="B26" s="84"/>
      <c r="C26" s="84"/>
      <c r="D26" s="84"/>
      <c r="E26" s="84"/>
      <c r="F26" s="84"/>
      <c r="G26" s="84"/>
      <c r="H26" s="84"/>
      <c r="I26" s="84"/>
      <c r="J26" s="84"/>
      <c r="K26" s="84"/>
      <c r="L26" s="84"/>
    </row>
  </sheetData>
  <mergeCells count="19">
    <mergeCell ref="A4:F4"/>
    <mergeCell ref="G4:J4"/>
    <mergeCell ref="A24:L24"/>
    <mergeCell ref="A25:L25"/>
    <mergeCell ref="A5:A6"/>
    <mergeCell ref="B5:B6"/>
    <mergeCell ref="C5:C6"/>
    <mergeCell ref="D5:F5"/>
    <mergeCell ref="H5:J5"/>
    <mergeCell ref="K5:K6"/>
    <mergeCell ref="L5:L6"/>
    <mergeCell ref="A21:L21"/>
    <mergeCell ref="A23:L23"/>
    <mergeCell ref="G3:L3"/>
    <mergeCell ref="A2:F2"/>
    <mergeCell ref="G2:L2"/>
    <mergeCell ref="A1:F1"/>
    <mergeCell ref="G1:L1"/>
    <mergeCell ref="A3:F3"/>
  </mergeCells>
  <phoneticPr fontId="4" type="noConversion"/>
  <printOptions horizontalCentered="1"/>
  <pageMargins left="0.43307086614173229" right="0.43307086614173229" top="0.59055118110236227" bottom="0.78740157480314965" header="0.51181102362204722" footer="0.51181102362204722"/>
  <pageSetup paperSize="9" firstPageNumber="46" orientation="portrait" useFirstPageNumber="1" r:id="rId1"/>
  <headerFooter>
    <oddFooter>&amp;C&amp;P</odd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工作表11">
    <tabColor rgb="FFFFC000"/>
  </sheetPr>
  <dimension ref="A1:D28"/>
  <sheetViews>
    <sheetView view="pageBreakPreview" zoomScaleNormal="100" zoomScaleSheetLayoutView="100" workbookViewId="0">
      <selection activeCell="D30" sqref="D30"/>
    </sheetView>
  </sheetViews>
  <sheetFormatPr defaultColWidth="9" defaultRowHeight="15.6"/>
  <cols>
    <col min="1" max="1" width="31.44140625" style="84" customWidth="1"/>
    <col min="2" max="2" width="21.44140625" style="84" customWidth="1"/>
    <col min="3" max="3" width="39.6640625" style="84" customWidth="1"/>
    <col min="4" max="16384" width="9" style="84"/>
  </cols>
  <sheetData>
    <row r="1" spans="1:4" ht="21" customHeight="1">
      <c r="A1" s="1172" t="s">
        <v>43</v>
      </c>
      <c r="B1" s="1163"/>
      <c r="C1" s="1163"/>
      <c r="D1" s="101"/>
    </row>
    <row r="2" spans="1:4" ht="21" customHeight="1">
      <c r="A2" s="1172" t="s">
        <v>62</v>
      </c>
      <c r="B2" s="1163"/>
      <c r="C2" s="1163"/>
    </row>
    <row r="3" spans="1:4" ht="24.9" customHeight="1">
      <c r="A3" s="1237" t="s">
        <v>619</v>
      </c>
      <c r="B3" s="1183"/>
      <c r="C3" s="1183"/>
    </row>
    <row r="4" spans="1:4" ht="24.9" customHeight="1" thickBot="1">
      <c r="A4" s="1250" t="s">
        <v>747</v>
      </c>
      <c r="B4" s="1185"/>
      <c r="C4" s="1185"/>
    </row>
    <row r="5" spans="1:4" ht="33.75" customHeight="1">
      <c r="A5" s="312" t="s">
        <v>611</v>
      </c>
      <c r="B5" s="754" t="s">
        <v>602</v>
      </c>
      <c r="C5" s="395" t="s">
        <v>601</v>
      </c>
    </row>
    <row r="6" spans="1:4" ht="36" customHeight="1">
      <c r="A6" s="629" t="s">
        <v>618</v>
      </c>
      <c r="B6" s="310">
        <f>B7</f>
        <v>25542</v>
      </c>
      <c r="C6" s="773" t="s">
        <v>620</v>
      </c>
    </row>
    <row r="7" spans="1:4" ht="30.75" customHeight="1">
      <c r="A7" s="678" t="s">
        <v>635</v>
      </c>
      <c r="B7" s="438">
        <f>B8</f>
        <v>25542</v>
      </c>
      <c r="C7" s="758"/>
    </row>
    <row r="8" spans="1:4" ht="30.75" customHeight="1">
      <c r="A8" s="407" t="s">
        <v>603</v>
      </c>
      <c r="B8" s="252">
        <v>25542</v>
      </c>
      <c r="C8" s="1528" t="s">
        <v>664</v>
      </c>
    </row>
    <row r="9" spans="1:4" ht="30.75" customHeight="1">
      <c r="A9" s="407"/>
      <c r="B9" s="252"/>
      <c r="C9" s="1529"/>
    </row>
    <row r="10" spans="1:4" ht="29.25" customHeight="1">
      <c r="A10" s="407"/>
      <c r="B10" s="252"/>
      <c r="C10" s="1529"/>
    </row>
    <row r="11" spans="1:4" ht="29.25" customHeight="1">
      <c r="A11" s="122"/>
      <c r="B11" s="82"/>
      <c r="C11" s="1529"/>
    </row>
    <row r="12" spans="1:4" ht="29.25" customHeight="1">
      <c r="A12" s="122"/>
      <c r="B12" s="250"/>
      <c r="C12" s="1529"/>
    </row>
    <row r="13" spans="1:4" ht="29.25" customHeight="1">
      <c r="A13" s="122"/>
      <c r="B13" s="143"/>
      <c r="C13" s="1529"/>
    </row>
    <row r="14" spans="1:4" ht="29.25" customHeight="1">
      <c r="A14" s="122"/>
      <c r="B14" s="143"/>
      <c r="C14" s="758"/>
    </row>
    <row r="15" spans="1:4" ht="29.25" customHeight="1">
      <c r="A15" s="122"/>
      <c r="B15" s="82"/>
      <c r="C15" s="758"/>
    </row>
    <row r="16" spans="1:4" ht="29.25" customHeight="1">
      <c r="A16" s="122"/>
      <c r="B16" s="250"/>
      <c r="C16" s="758"/>
    </row>
    <row r="17" spans="1:3" ht="29.25" customHeight="1">
      <c r="A17" s="122"/>
      <c r="B17" s="250"/>
      <c r="C17" s="758"/>
    </row>
    <row r="18" spans="1:3" ht="29.25" customHeight="1">
      <c r="A18" s="122"/>
      <c r="B18" s="250"/>
      <c r="C18" s="758"/>
    </row>
    <row r="19" spans="1:3" ht="29.25" customHeight="1">
      <c r="A19" s="122"/>
      <c r="B19" s="250"/>
      <c r="C19" s="758"/>
    </row>
    <row r="20" spans="1:3" ht="29.25" customHeight="1">
      <c r="A20" s="122"/>
      <c r="B20" s="250"/>
      <c r="C20" s="758"/>
    </row>
    <row r="21" spans="1:3" ht="29.25" customHeight="1">
      <c r="A21" s="122"/>
      <c r="B21" s="143"/>
      <c r="C21" s="758"/>
    </row>
    <row r="22" spans="1:3" ht="28.2" customHeight="1">
      <c r="A22" s="122"/>
      <c r="B22" s="143"/>
      <c r="C22" s="758"/>
    </row>
    <row r="23" spans="1:3" ht="32.4" customHeight="1">
      <c r="A23" s="122"/>
      <c r="B23" s="143"/>
      <c r="C23" s="758"/>
    </row>
    <row r="24" spans="1:3" ht="28.8" customHeight="1">
      <c r="A24" s="122"/>
      <c r="B24" s="143"/>
      <c r="C24" s="758"/>
    </row>
    <row r="25" spans="1:3" ht="23.4" customHeight="1">
      <c r="A25" s="122"/>
      <c r="B25" s="143"/>
      <c r="C25" s="758"/>
    </row>
    <row r="26" spans="1:3" ht="24.6" customHeight="1">
      <c r="A26" s="122"/>
      <c r="B26" s="143"/>
      <c r="C26" s="251"/>
    </row>
    <row r="27" spans="1:3" ht="30" customHeight="1" thickBot="1">
      <c r="A27" s="546" t="s">
        <v>71</v>
      </c>
      <c r="B27" s="547">
        <f>B6</f>
        <v>25542</v>
      </c>
      <c r="C27" s="548"/>
    </row>
    <row r="28" spans="1:3">
      <c r="A28" s="1526"/>
      <c r="B28" s="1527"/>
      <c r="C28" s="1527"/>
    </row>
  </sheetData>
  <mergeCells count="6">
    <mergeCell ref="A28:C28"/>
    <mergeCell ref="A1:C1"/>
    <mergeCell ref="A2:C2"/>
    <mergeCell ref="A3:C3"/>
    <mergeCell ref="A4:C4"/>
    <mergeCell ref="C8:C13"/>
  </mergeCells>
  <phoneticPr fontId="4" type="noConversion"/>
  <printOptions horizontalCentered="1"/>
  <pageMargins left="0.39370078740157483" right="0.47244094488188981" top="0.59055118110236227" bottom="0.78740157480314965" header="0.51181102362204722" footer="0.51181102362204722"/>
  <pageSetup paperSize="9" firstPageNumber="48" orientation="portrait" useFirstPageNumber="1" r:id="rId1"/>
  <headerFooter alignWithMargins="0">
    <oddFooter>&amp;C&amp;P</odd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BABE83-F694-419B-B450-8087C1443CDB}">
  <dimension ref="A1:N24"/>
  <sheetViews>
    <sheetView view="pageBreakPreview" zoomScaleNormal="100" zoomScaleSheetLayoutView="100" workbookViewId="0">
      <selection activeCell="D13" sqref="D13"/>
    </sheetView>
  </sheetViews>
  <sheetFormatPr defaultRowHeight="16.2"/>
  <cols>
    <col min="1" max="7" width="12.33203125" customWidth="1"/>
  </cols>
  <sheetData>
    <row r="1" spans="1:14" ht="22.2">
      <c r="A1" s="1172" t="s">
        <v>796</v>
      </c>
      <c r="B1" s="1163"/>
      <c r="C1" s="1163"/>
      <c r="D1" s="1163"/>
      <c r="E1" s="1163"/>
      <c r="F1" s="1163"/>
      <c r="G1" s="1163"/>
      <c r="H1" s="1033"/>
      <c r="I1" s="1032"/>
      <c r="J1" s="1032"/>
      <c r="K1" s="1032"/>
      <c r="L1" s="1032"/>
      <c r="M1" s="1032"/>
      <c r="N1" s="1032"/>
    </row>
    <row r="2" spans="1:14" ht="22.2">
      <c r="A2" s="1172" t="s">
        <v>797</v>
      </c>
      <c r="B2" s="1163"/>
      <c r="C2" s="1163"/>
      <c r="D2" s="1163"/>
      <c r="E2" s="1163"/>
      <c r="F2" s="1163"/>
      <c r="G2" s="1163"/>
      <c r="H2" s="1032"/>
      <c r="I2" s="1032"/>
      <c r="J2" s="1032"/>
      <c r="K2" s="1032"/>
      <c r="L2" s="1032"/>
      <c r="M2" s="1032"/>
      <c r="N2" s="1032"/>
    </row>
    <row r="3" spans="1:14" ht="24.6">
      <c r="A3" s="1237" t="s">
        <v>811</v>
      </c>
      <c r="B3" s="1183"/>
      <c r="C3" s="1183"/>
      <c r="D3" s="1183"/>
      <c r="E3" s="1183"/>
      <c r="F3" s="1183"/>
      <c r="G3" s="1183"/>
      <c r="H3" s="1032"/>
      <c r="I3" s="1032"/>
      <c r="J3" s="1032"/>
      <c r="K3" s="1032"/>
      <c r="L3" s="1032"/>
      <c r="M3" s="1032"/>
      <c r="N3" s="1032"/>
    </row>
    <row r="4" spans="1:14" ht="19.2" customHeight="1" thickBot="1">
      <c r="A4" s="1530" t="s">
        <v>833</v>
      </c>
      <c r="B4" s="1530"/>
      <c r="C4" s="1530"/>
      <c r="D4" s="1530"/>
      <c r="E4" s="1530"/>
      <c r="F4" s="1530"/>
      <c r="G4" s="1530"/>
      <c r="H4" s="1032"/>
      <c r="I4" s="1032"/>
      <c r="J4" s="1032"/>
      <c r="K4" s="1032"/>
      <c r="L4" s="1032"/>
      <c r="M4" s="1032"/>
      <c r="N4" s="1032"/>
    </row>
    <row r="5" spans="1:14" ht="45.6" customHeight="1">
      <c r="A5" s="1044" t="s">
        <v>798</v>
      </c>
      <c r="B5" s="1035" t="s">
        <v>829</v>
      </c>
      <c r="C5" s="1035" t="s">
        <v>830</v>
      </c>
      <c r="D5" s="1035" t="s">
        <v>799</v>
      </c>
      <c r="E5" s="1035" t="s">
        <v>800</v>
      </c>
      <c r="F5" s="1035" t="s">
        <v>831</v>
      </c>
      <c r="G5" s="1045" t="s">
        <v>801</v>
      </c>
      <c r="H5" s="1031"/>
      <c r="I5" s="1031"/>
      <c r="J5" s="1031"/>
      <c r="K5" s="1031"/>
      <c r="L5" s="1031"/>
      <c r="M5" s="1031"/>
      <c r="N5" s="1031"/>
    </row>
    <row r="6" spans="1:14" ht="34.950000000000003" customHeight="1">
      <c r="A6" s="1037" t="s">
        <v>802</v>
      </c>
      <c r="B6" s="1043">
        <v>3</v>
      </c>
      <c r="C6" s="1036">
        <v>27</v>
      </c>
      <c r="D6" s="1036">
        <v>543</v>
      </c>
      <c r="E6" s="1036">
        <v>3</v>
      </c>
      <c r="F6" s="1036">
        <v>27</v>
      </c>
      <c r="G6" s="1040">
        <v>543</v>
      </c>
      <c r="H6" s="1032"/>
      <c r="I6" s="1032"/>
      <c r="J6" s="1032"/>
      <c r="K6" s="1032"/>
      <c r="L6" s="1032"/>
      <c r="M6" s="1032"/>
      <c r="N6" s="1032"/>
    </row>
    <row r="7" spans="1:14" ht="34.950000000000003" customHeight="1">
      <c r="A7" s="1037" t="s">
        <v>803</v>
      </c>
      <c r="B7" s="1034">
        <v>0</v>
      </c>
      <c r="C7" s="1118">
        <v>0</v>
      </c>
      <c r="D7" s="1118">
        <v>0</v>
      </c>
      <c r="E7" s="1118">
        <v>0</v>
      </c>
      <c r="F7" s="1118">
        <v>0</v>
      </c>
      <c r="G7" s="1041">
        <v>0</v>
      </c>
      <c r="H7" s="1032"/>
      <c r="I7" s="1032"/>
      <c r="J7" s="1032"/>
      <c r="K7" s="1032"/>
      <c r="L7" s="1032"/>
      <c r="M7" s="1032"/>
      <c r="N7" s="1032"/>
    </row>
    <row r="8" spans="1:14" ht="34.950000000000003" customHeight="1">
      <c r="A8" s="1037" t="s">
        <v>804</v>
      </c>
      <c r="B8" s="1118">
        <v>0</v>
      </c>
      <c r="C8" s="1118">
        <v>0</v>
      </c>
      <c r="D8" s="1118">
        <v>0</v>
      </c>
      <c r="E8" s="1118">
        <v>0</v>
      </c>
      <c r="F8" s="1118">
        <v>0</v>
      </c>
      <c r="G8" s="1052">
        <v>0</v>
      </c>
      <c r="H8" s="1032"/>
      <c r="I8" s="1032"/>
      <c r="J8" s="1032"/>
      <c r="K8" s="1032"/>
      <c r="L8" s="1032"/>
      <c r="M8" s="1032"/>
      <c r="N8" s="1032"/>
    </row>
    <row r="9" spans="1:14" ht="34.950000000000003" customHeight="1">
      <c r="A9" s="1037" t="s">
        <v>805</v>
      </c>
      <c r="B9" s="1118">
        <v>0</v>
      </c>
      <c r="C9" s="1118">
        <v>0</v>
      </c>
      <c r="D9" s="1118">
        <v>0</v>
      </c>
      <c r="E9" s="1118">
        <v>0</v>
      </c>
      <c r="F9" s="1118">
        <v>0</v>
      </c>
      <c r="G9" s="1052">
        <v>0</v>
      </c>
      <c r="H9" s="1032"/>
      <c r="I9" s="1032"/>
      <c r="J9" s="1032"/>
      <c r="K9" s="1032"/>
      <c r="L9" s="1032"/>
      <c r="M9" s="1032"/>
      <c r="N9" s="1032"/>
    </row>
    <row r="10" spans="1:14" ht="34.950000000000003" customHeight="1">
      <c r="A10" s="1037" t="s">
        <v>806</v>
      </c>
      <c r="B10" s="1118">
        <v>0</v>
      </c>
      <c r="C10" s="1118">
        <v>0</v>
      </c>
      <c r="D10" s="1118">
        <v>0</v>
      </c>
      <c r="E10" s="1118">
        <v>0</v>
      </c>
      <c r="F10" s="1118">
        <v>0</v>
      </c>
      <c r="G10" s="1052">
        <v>0</v>
      </c>
      <c r="H10" s="1032"/>
      <c r="I10" s="1032"/>
      <c r="J10" s="1032"/>
      <c r="K10" s="1032"/>
      <c r="L10" s="1032"/>
      <c r="M10" s="1032"/>
      <c r="N10" s="1032"/>
    </row>
    <row r="11" spans="1:14" s="1046" customFormat="1" ht="34.950000000000003" customHeight="1">
      <c r="A11" s="1051" t="s">
        <v>832</v>
      </c>
      <c r="B11" s="1118">
        <v>0</v>
      </c>
      <c r="C11" s="1118">
        <v>0</v>
      </c>
      <c r="D11" s="1118">
        <v>0</v>
      </c>
      <c r="E11" s="1118">
        <v>0</v>
      </c>
      <c r="F11" s="1118">
        <v>0</v>
      </c>
      <c r="G11" s="1052">
        <v>0</v>
      </c>
    </row>
    <row r="12" spans="1:14" ht="34.950000000000003" customHeight="1">
      <c r="A12" s="1037" t="s">
        <v>807</v>
      </c>
      <c r="B12" s="1118">
        <v>0</v>
      </c>
      <c r="C12" s="1118">
        <v>0</v>
      </c>
      <c r="D12" s="1118">
        <v>0</v>
      </c>
      <c r="E12" s="1118">
        <v>0</v>
      </c>
      <c r="F12" s="1118">
        <v>0</v>
      </c>
      <c r="G12" s="1052">
        <v>0</v>
      </c>
      <c r="H12" s="1032"/>
      <c r="I12" s="1032"/>
      <c r="J12" s="1032"/>
      <c r="K12" s="1032"/>
      <c r="L12" s="1032"/>
      <c r="M12" s="1032"/>
      <c r="N12" s="1032"/>
    </row>
    <row r="13" spans="1:14" ht="34.950000000000003" customHeight="1">
      <c r="A13" s="1037" t="s">
        <v>808</v>
      </c>
      <c r="B13" s="1118">
        <v>0</v>
      </c>
      <c r="C13" s="1118">
        <v>0</v>
      </c>
      <c r="D13" s="1118">
        <v>0</v>
      </c>
      <c r="E13" s="1118">
        <v>0</v>
      </c>
      <c r="F13" s="1118">
        <v>0</v>
      </c>
      <c r="G13" s="1052">
        <v>0</v>
      </c>
      <c r="H13" s="1032"/>
      <c r="I13" s="1032"/>
      <c r="J13" s="1032"/>
      <c r="K13" s="1032"/>
      <c r="L13" s="1032"/>
      <c r="M13" s="1032"/>
      <c r="N13" s="1032"/>
    </row>
    <row r="14" spans="1:14" ht="34.950000000000003" customHeight="1">
      <c r="A14" s="1037" t="s">
        <v>809</v>
      </c>
      <c r="B14" s="1118">
        <v>0</v>
      </c>
      <c r="C14" s="1118">
        <v>0</v>
      </c>
      <c r="D14" s="1118">
        <v>0</v>
      </c>
      <c r="E14" s="1118">
        <v>0</v>
      </c>
      <c r="F14" s="1118">
        <v>0</v>
      </c>
      <c r="G14" s="1052">
        <v>0</v>
      </c>
      <c r="H14" s="1032"/>
      <c r="I14" s="1032"/>
      <c r="J14" s="1032"/>
      <c r="K14" s="1032"/>
      <c r="L14" s="1032"/>
      <c r="M14" s="1032"/>
      <c r="N14" s="1032"/>
    </row>
    <row r="15" spans="1:14" ht="28.95" customHeight="1">
      <c r="A15" s="1037"/>
      <c r="B15" s="1034"/>
      <c r="C15" s="1034"/>
      <c r="D15" s="1034"/>
      <c r="E15" s="1034"/>
      <c r="F15" s="1034"/>
      <c r="G15" s="1041"/>
      <c r="H15" s="1032"/>
      <c r="I15" s="1032"/>
      <c r="J15" s="1032"/>
      <c r="K15" s="1032"/>
      <c r="L15" s="1032"/>
      <c r="M15" s="1032"/>
      <c r="N15" s="1032"/>
    </row>
    <row r="16" spans="1:14" ht="28.95" customHeight="1">
      <c r="A16" s="1037"/>
      <c r="B16" s="1034"/>
      <c r="C16" s="1034"/>
      <c r="D16" s="1034"/>
      <c r="E16" s="1034"/>
      <c r="F16" s="1034"/>
      <c r="G16" s="1041"/>
      <c r="H16" s="1032"/>
      <c r="I16" s="1032"/>
      <c r="J16" s="1032"/>
      <c r="K16" s="1032"/>
      <c r="L16" s="1032"/>
      <c r="M16" s="1032"/>
      <c r="N16" s="1032"/>
    </row>
    <row r="17" spans="1:14" ht="28.95" customHeight="1">
      <c r="A17" s="1037"/>
      <c r="B17" s="1034"/>
      <c r="C17" s="1034"/>
      <c r="D17" s="1034"/>
      <c r="E17" s="1034"/>
      <c r="F17" s="1034"/>
      <c r="G17" s="1041"/>
      <c r="H17" s="1032"/>
      <c r="I17" s="1032"/>
      <c r="J17" s="1032"/>
      <c r="K17" s="1032"/>
      <c r="L17" s="1032"/>
      <c r="M17" s="1032"/>
      <c r="N17" s="1032"/>
    </row>
    <row r="18" spans="1:14" ht="28.95" customHeight="1">
      <c r="A18" s="1037"/>
      <c r="B18" s="1034"/>
      <c r="C18" s="1034"/>
      <c r="D18" s="1034"/>
      <c r="E18" s="1034"/>
      <c r="F18" s="1034"/>
      <c r="G18" s="1041"/>
    </row>
    <row r="19" spans="1:14" ht="28.95" customHeight="1">
      <c r="A19" s="1037"/>
      <c r="B19" s="1034"/>
      <c r="C19" s="1034"/>
      <c r="D19" s="1034"/>
      <c r="E19" s="1034"/>
      <c r="F19" s="1034"/>
      <c r="G19" s="1041"/>
    </row>
    <row r="20" spans="1:14" ht="28.95" customHeight="1">
      <c r="A20" s="1037"/>
      <c r="B20" s="1034"/>
      <c r="C20" s="1034"/>
      <c r="D20" s="1034"/>
      <c r="E20" s="1034"/>
      <c r="F20" s="1034"/>
      <c r="G20" s="1041"/>
    </row>
    <row r="21" spans="1:14" ht="28.95" customHeight="1">
      <c r="A21" s="1037"/>
      <c r="B21" s="1034"/>
      <c r="C21" s="1034"/>
      <c r="D21" s="1034"/>
      <c r="E21" s="1034"/>
      <c r="F21" s="1034"/>
      <c r="G21" s="1041"/>
    </row>
    <row r="22" spans="1:14" ht="31.2" customHeight="1">
      <c r="A22" s="1037"/>
      <c r="B22" s="1034"/>
      <c r="C22" s="1034"/>
      <c r="D22" s="1034"/>
      <c r="E22" s="1034"/>
      <c r="F22" s="1034"/>
      <c r="G22" s="1041"/>
    </row>
    <row r="23" spans="1:14" ht="41.4" customHeight="1">
      <c r="A23" s="1037"/>
      <c r="B23" s="1034"/>
      <c r="C23" s="1034"/>
      <c r="D23" s="1034"/>
      <c r="E23" s="1034"/>
      <c r="F23" s="1034"/>
      <c r="G23" s="1041"/>
    </row>
    <row r="24" spans="1:14" ht="42.6" customHeight="1" thickBot="1">
      <c r="A24" s="1038" t="s">
        <v>810</v>
      </c>
      <c r="B24" s="1039">
        <f>B6</f>
        <v>3</v>
      </c>
      <c r="C24" s="1039">
        <f t="shared" ref="C24:G24" si="0">C6</f>
        <v>27</v>
      </c>
      <c r="D24" s="1039">
        <f t="shared" si="0"/>
        <v>543</v>
      </c>
      <c r="E24" s="1039">
        <f t="shared" si="0"/>
        <v>3</v>
      </c>
      <c r="F24" s="1039">
        <f t="shared" si="0"/>
        <v>27</v>
      </c>
      <c r="G24" s="1042">
        <f t="shared" si="0"/>
        <v>543</v>
      </c>
    </row>
  </sheetData>
  <mergeCells count="4">
    <mergeCell ref="A1:G1"/>
    <mergeCell ref="A2:G2"/>
    <mergeCell ref="A3:G3"/>
    <mergeCell ref="A4:G4"/>
  </mergeCells>
  <phoneticPr fontId="4" type="noConversion"/>
  <printOptions horizontalCentered="1"/>
  <pageMargins left="0.47244094488188981" right="0.39370078740157483" top="0.59055118110236227" bottom="0.78740157480314965" header="0.51181102362204722" footer="0.51181102362204722"/>
  <pageSetup paperSize="9" firstPageNumber="49" orientation="portrait" useFirstPageNumber="1" r:id="rId1"/>
  <headerFooter>
    <oddFooter>&amp;C&amp;P</odd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35FBE7-649C-4DBE-9A5D-BD6E382EDF63}">
  <dimension ref="A1:N24"/>
  <sheetViews>
    <sheetView view="pageBreakPreview" zoomScale="60" zoomScaleNormal="100" workbookViewId="0">
      <selection activeCell="D13" sqref="D13"/>
    </sheetView>
  </sheetViews>
  <sheetFormatPr defaultRowHeight="16.2"/>
  <cols>
    <col min="1" max="1" width="19.44140625" customWidth="1"/>
    <col min="2" max="2" width="9" customWidth="1"/>
    <col min="3" max="3" width="12.6640625" customWidth="1"/>
    <col min="4" max="4" width="34.5546875" customWidth="1"/>
    <col min="5" max="5" width="13.88671875" customWidth="1"/>
    <col min="6" max="6" width="9.21875" customWidth="1"/>
    <col min="7" max="7" width="9.33203125" customWidth="1"/>
    <col min="8" max="11" width="8.21875" customWidth="1"/>
    <col min="12" max="12" width="10.44140625" customWidth="1"/>
    <col min="13" max="13" width="8.21875" customWidth="1"/>
    <col min="14" max="14" width="20.21875" customWidth="1"/>
  </cols>
  <sheetData>
    <row r="1" spans="1:14" ht="22.2">
      <c r="A1" s="1369" t="s">
        <v>842</v>
      </c>
      <c r="B1" s="1547"/>
      <c r="C1" s="1547"/>
      <c r="D1" s="1547"/>
      <c r="E1" s="1547"/>
      <c r="F1" s="1512" t="s">
        <v>841</v>
      </c>
      <c r="G1" s="1511"/>
      <c r="H1" s="1511"/>
      <c r="I1" s="1511"/>
      <c r="J1" s="1511"/>
      <c r="K1" s="1511"/>
      <c r="L1" s="1511"/>
      <c r="M1" s="1511"/>
      <c r="N1" s="1511"/>
    </row>
    <row r="2" spans="1:14" ht="22.2">
      <c r="A2" s="1510" t="s">
        <v>839</v>
      </c>
      <c r="B2" s="1510"/>
      <c r="C2" s="1510"/>
      <c r="D2" s="1510"/>
      <c r="E2" s="1510"/>
      <c r="F2" s="1512" t="s">
        <v>840</v>
      </c>
      <c r="G2" s="1511"/>
      <c r="H2" s="1511"/>
      <c r="I2" s="1511"/>
      <c r="J2" s="1511"/>
      <c r="K2" s="1511"/>
      <c r="L2" s="1511"/>
      <c r="M2" s="1511"/>
      <c r="N2" s="1511"/>
    </row>
    <row r="3" spans="1:14" ht="24.6">
      <c r="A3" s="1548" t="s">
        <v>843</v>
      </c>
      <c r="B3" s="1548"/>
      <c r="C3" s="1548"/>
      <c r="D3" s="1548"/>
      <c r="E3" s="1548"/>
      <c r="F3" s="1549" t="s">
        <v>919</v>
      </c>
      <c r="G3" s="1550"/>
      <c r="H3" s="1550"/>
      <c r="I3" s="1550"/>
      <c r="J3" s="1550"/>
      <c r="K3" s="1550"/>
      <c r="L3" s="1550"/>
      <c r="M3" s="1550"/>
      <c r="N3" s="1550"/>
    </row>
    <row r="4" spans="1:14" ht="16.8" thickBot="1">
      <c r="A4" s="1545" t="s">
        <v>838</v>
      </c>
      <c r="B4" s="1545"/>
      <c r="C4" s="1545"/>
      <c r="D4" s="1545"/>
      <c r="E4" s="1545"/>
      <c r="F4" s="1544" t="s">
        <v>844</v>
      </c>
      <c r="G4" s="1544"/>
      <c r="H4" s="1544"/>
      <c r="I4" s="1545" t="s">
        <v>845</v>
      </c>
      <c r="J4" s="1546"/>
      <c r="K4" s="1546"/>
      <c r="L4" s="1546"/>
      <c r="M4" s="1546"/>
      <c r="N4" s="1546"/>
    </row>
    <row r="5" spans="1:14" ht="34.200000000000003" customHeight="1">
      <c r="A5" s="1531" t="s">
        <v>812</v>
      </c>
      <c r="B5" s="1533" t="s">
        <v>813</v>
      </c>
      <c r="C5" s="1533" t="s">
        <v>837</v>
      </c>
      <c r="D5" s="1539" t="s">
        <v>814</v>
      </c>
      <c r="E5" s="1539" t="s">
        <v>815</v>
      </c>
      <c r="F5" s="1535" t="s">
        <v>835</v>
      </c>
      <c r="G5" s="1535" t="s">
        <v>836</v>
      </c>
      <c r="H5" s="1537" t="s">
        <v>816</v>
      </c>
      <c r="I5" s="1542"/>
      <c r="J5" s="1542"/>
      <c r="K5" s="1543"/>
      <c r="L5" s="1535" t="s">
        <v>817</v>
      </c>
      <c r="M5" s="1537" t="s">
        <v>834</v>
      </c>
      <c r="N5" s="1538"/>
    </row>
    <row r="6" spans="1:14" ht="30.6" customHeight="1">
      <c r="A6" s="1532"/>
      <c r="B6" s="1534"/>
      <c r="C6" s="1534"/>
      <c r="D6" s="1540"/>
      <c r="E6" s="1540"/>
      <c r="F6" s="1541"/>
      <c r="G6" s="1541"/>
      <c r="H6" s="1047" t="s">
        <v>818</v>
      </c>
      <c r="I6" s="1047" t="s">
        <v>819</v>
      </c>
      <c r="J6" s="1048" t="s">
        <v>820</v>
      </c>
      <c r="K6" s="1048" t="s">
        <v>821</v>
      </c>
      <c r="L6" s="1536"/>
      <c r="M6" s="1067" t="s">
        <v>822</v>
      </c>
      <c r="N6" s="1068" t="s">
        <v>823</v>
      </c>
    </row>
    <row r="7" spans="1:14" ht="29.4" customHeight="1">
      <c r="A7" s="1056" t="s">
        <v>959</v>
      </c>
      <c r="B7" s="1057"/>
      <c r="C7" s="1057"/>
      <c r="D7" s="1057"/>
      <c r="E7" s="1058"/>
      <c r="F7" s="1059"/>
      <c r="G7" s="1059"/>
      <c r="H7" s="1059"/>
      <c r="I7" s="1059"/>
      <c r="J7" s="1059"/>
      <c r="K7" s="1059"/>
      <c r="L7" s="1059"/>
      <c r="M7" s="1059"/>
      <c r="N7" s="1060"/>
    </row>
    <row r="8" spans="1:14" ht="75" customHeight="1">
      <c r="A8" s="1119" t="s">
        <v>961</v>
      </c>
      <c r="B8" s="1120" t="s">
        <v>824</v>
      </c>
      <c r="C8" s="1121" t="s">
        <v>825</v>
      </c>
      <c r="D8" s="1121" t="s">
        <v>826</v>
      </c>
      <c r="E8" s="1122" t="s">
        <v>960</v>
      </c>
      <c r="F8" s="143">
        <v>9</v>
      </c>
      <c r="G8" s="466">
        <v>1</v>
      </c>
      <c r="H8" s="466">
        <v>50</v>
      </c>
      <c r="I8" s="466">
        <v>84</v>
      </c>
      <c r="J8" s="466">
        <v>9</v>
      </c>
      <c r="K8" s="466">
        <v>143</v>
      </c>
      <c r="L8" s="1121" t="s">
        <v>944</v>
      </c>
      <c r="M8" s="1120" t="s">
        <v>827</v>
      </c>
      <c r="N8" s="1060"/>
    </row>
    <row r="9" spans="1:14" ht="75" customHeight="1">
      <c r="A9" s="1119" t="s">
        <v>962</v>
      </c>
      <c r="B9" s="1120" t="s">
        <v>828</v>
      </c>
      <c r="C9" s="1121" t="s">
        <v>825</v>
      </c>
      <c r="D9" s="1121" t="s">
        <v>826</v>
      </c>
      <c r="E9" s="1122" t="s">
        <v>960</v>
      </c>
      <c r="F9" s="143">
        <v>9</v>
      </c>
      <c r="G9" s="466">
        <v>1</v>
      </c>
      <c r="H9" s="466">
        <v>50</v>
      </c>
      <c r="I9" s="466">
        <v>141</v>
      </c>
      <c r="J9" s="466">
        <v>9</v>
      </c>
      <c r="K9" s="466">
        <v>200</v>
      </c>
      <c r="L9" s="1121" t="s">
        <v>944</v>
      </c>
      <c r="M9" s="1120" t="s">
        <v>827</v>
      </c>
      <c r="N9" s="1060"/>
    </row>
    <row r="10" spans="1:14" ht="75" customHeight="1">
      <c r="A10" s="1119" t="s">
        <v>963</v>
      </c>
      <c r="B10" s="1120" t="s">
        <v>828</v>
      </c>
      <c r="C10" s="1121" t="s">
        <v>825</v>
      </c>
      <c r="D10" s="1121" t="s">
        <v>826</v>
      </c>
      <c r="E10" s="1122" t="s">
        <v>960</v>
      </c>
      <c r="F10" s="143">
        <v>9</v>
      </c>
      <c r="G10" s="466">
        <v>1</v>
      </c>
      <c r="H10" s="466">
        <v>50</v>
      </c>
      <c r="I10" s="466">
        <v>141</v>
      </c>
      <c r="J10" s="466">
        <v>9</v>
      </c>
      <c r="K10" s="466">
        <v>200</v>
      </c>
      <c r="L10" s="1121" t="s">
        <v>944</v>
      </c>
      <c r="M10" s="1120" t="s">
        <v>827</v>
      </c>
      <c r="N10" s="1064"/>
    </row>
    <row r="11" spans="1:14" ht="22.8" customHeight="1">
      <c r="A11" s="1056"/>
      <c r="B11" s="1061"/>
      <c r="C11" s="1061"/>
      <c r="D11" s="1061"/>
      <c r="E11" s="1062"/>
      <c r="F11" s="1063"/>
      <c r="G11" s="1063"/>
      <c r="H11" s="1063"/>
      <c r="I11" s="1063"/>
      <c r="J11" s="1063"/>
      <c r="K11" s="1063"/>
      <c r="L11" s="1063"/>
      <c r="M11" s="1063"/>
      <c r="N11" s="1064"/>
    </row>
    <row r="12" spans="1:14" ht="25.05" customHeight="1">
      <c r="A12" s="1056"/>
      <c r="B12" s="1065"/>
      <c r="C12" s="1061"/>
      <c r="D12" s="1061"/>
      <c r="E12" s="1062"/>
      <c r="F12" s="1063"/>
      <c r="G12" s="1063"/>
      <c r="H12" s="1063"/>
      <c r="I12" s="1063"/>
      <c r="J12" s="1063"/>
      <c r="K12" s="1059"/>
      <c r="L12" s="1063"/>
      <c r="M12" s="1063"/>
      <c r="N12" s="1064"/>
    </row>
    <row r="13" spans="1:14" ht="25.05" customHeight="1">
      <c r="A13" s="1056"/>
      <c r="B13" s="1061"/>
      <c r="C13" s="1061"/>
      <c r="D13" s="1061"/>
      <c r="E13" s="1062"/>
      <c r="F13" s="1063"/>
      <c r="G13" s="1063"/>
      <c r="H13" s="1063"/>
      <c r="I13" s="1063"/>
      <c r="J13" s="1063"/>
      <c r="K13" s="1063"/>
      <c r="L13" s="1063"/>
      <c r="M13" s="1063"/>
      <c r="N13" s="1064"/>
    </row>
    <row r="14" spans="1:14" ht="25.05" customHeight="1">
      <c r="A14" s="1056"/>
      <c r="B14" s="1061"/>
      <c r="C14" s="1061"/>
      <c r="D14" s="1061"/>
      <c r="E14" s="1062"/>
      <c r="F14" s="1063"/>
      <c r="G14" s="1063"/>
      <c r="H14" s="1063"/>
      <c r="I14" s="1063"/>
      <c r="J14" s="1063"/>
      <c r="K14" s="1063"/>
      <c r="L14" s="1066"/>
      <c r="M14" s="1066"/>
      <c r="N14" s="1064"/>
    </row>
    <row r="15" spans="1:14" ht="25.05" customHeight="1">
      <c r="A15" s="1056"/>
      <c r="B15" s="1061"/>
      <c r="C15" s="1061"/>
      <c r="D15" s="1061"/>
      <c r="E15" s="1062"/>
      <c r="F15" s="1063"/>
      <c r="G15" s="1063"/>
      <c r="H15" s="1063"/>
      <c r="I15" s="1063"/>
      <c r="J15" s="1063"/>
      <c r="K15" s="1063"/>
      <c r="L15" s="1066"/>
      <c r="M15" s="1066"/>
      <c r="N15" s="1064"/>
    </row>
    <row r="16" spans="1:14" ht="25.05" customHeight="1">
      <c r="A16" s="1056"/>
      <c r="B16" s="1065"/>
      <c r="C16" s="1061"/>
      <c r="D16" s="1061"/>
      <c r="E16" s="1062"/>
      <c r="F16" s="1063"/>
      <c r="G16" s="1063"/>
      <c r="H16" s="1063"/>
      <c r="I16" s="1063"/>
      <c r="J16" s="1063"/>
      <c r="K16" s="1059"/>
      <c r="L16" s="1066"/>
      <c r="M16" s="1066"/>
      <c r="N16" s="1064"/>
    </row>
    <row r="17" spans="1:14" ht="25.05" customHeight="1">
      <c r="A17" s="1056"/>
      <c r="B17" s="1065"/>
      <c r="C17" s="1061"/>
      <c r="D17" s="1061"/>
      <c r="E17" s="1062"/>
      <c r="F17" s="1063"/>
      <c r="G17" s="1063"/>
      <c r="H17" s="1063"/>
      <c r="I17" s="1063"/>
      <c r="J17" s="1063"/>
      <c r="K17" s="1059"/>
      <c r="L17" s="1066"/>
      <c r="M17" s="1066"/>
      <c r="N17" s="1064"/>
    </row>
    <row r="18" spans="1:14" ht="25.05" customHeight="1">
      <c r="A18" s="1056"/>
      <c r="B18" s="1065"/>
      <c r="C18" s="1061"/>
      <c r="D18" s="1061"/>
      <c r="E18" s="1062"/>
      <c r="F18" s="1063"/>
      <c r="G18" s="1063"/>
      <c r="H18" s="1063"/>
      <c r="I18" s="1063"/>
      <c r="J18" s="1063"/>
      <c r="K18" s="1063"/>
      <c r="L18" s="1066"/>
      <c r="M18" s="1066"/>
      <c r="N18" s="1064"/>
    </row>
    <row r="19" spans="1:14" ht="25.05" customHeight="1">
      <c r="A19" s="1056"/>
      <c r="B19" s="1065"/>
      <c r="C19" s="1061"/>
      <c r="D19" s="1061"/>
      <c r="E19" s="1062"/>
      <c r="F19" s="1063"/>
      <c r="G19" s="1063"/>
      <c r="H19" s="1063"/>
      <c r="I19" s="1063"/>
      <c r="J19" s="1063"/>
      <c r="K19" s="1063"/>
      <c r="L19" s="1066"/>
      <c r="M19" s="1066"/>
      <c r="N19" s="1064"/>
    </row>
    <row r="20" spans="1:14" ht="25.05" customHeight="1">
      <c r="A20" s="1056"/>
      <c r="B20" s="1065"/>
      <c r="C20" s="1061"/>
      <c r="D20" s="1061"/>
      <c r="E20" s="1062"/>
      <c r="F20" s="1063"/>
      <c r="G20" s="1063"/>
      <c r="H20" s="1063"/>
      <c r="I20" s="1063"/>
      <c r="J20" s="1063"/>
      <c r="K20" s="1063"/>
      <c r="L20" s="1066"/>
      <c r="M20" s="1066"/>
      <c r="N20" s="1064"/>
    </row>
    <row r="21" spans="1:14" ht="25.05" customHeight="1">
      <c r="A21" s="1056"/>
      <c r="B21" s="1065"/>
      <c r="C21" s="1061"/>
      <c r="D21" s="1061"/>
      <c r="E21" s="1062"/>
      <c r="F21" s="1063"/>
      <c r="G21" s="1063"/>
      <c r="H21" s="1063"/>
      <c r="I21" s="1063"/>
      <c r="J21" s="1063"/>
      <c r="K21" s="1063"/>
      <c r="L21" s="1066"/>
      <c r="M21" s="1066"/>
      <c r="N21" s="1064"/>
    </row>
    <row r="22" spans="1:14" ht="25.05" customHeight="1">
      <c r="A22" s="1056"/>
      <c r="B22" s="1061"/>
      <c r="C22" s="1061"/>
      <c r="D22" s="1061"/>
      <c r="E22" s="1062"/>
      <c r="F22" s="1063"/>
      <c r="G22" s="1063"/>
      <c r="H22" s="1063"/>
      <c r="I22" s="1063"/>
      <c r="J22" s="1063"/>
      <c r="K22" s="1063"/>
      <c r="L22" s="1063"/>
      <c r="M22" s="1063"/>
      <c r="N22" s="1064"/>
    </row>
    <row r="23" spans="1:14" ht="25.05" customHeight="1">
      <c r="A23" s="1056"/>
      <c r="B23" s="1061"/>
      <c r="C23" s="1061"/>
      <c r="D23" s="1061"/>
      <c r="E23" s="1062"/>
      <c r="F23" s="1063"/>
      <c r="G23" s="1063"/>
      <c r="H23" s="1063"/>
      <c r="I23" s="1063"/>
      <c r="J23" s="1063"/>
      <c r="K23" s="1063"/>
      <c r="L23" s="1063"/>
      <c r="M23" s="1063"/>
      <c r="N23" s="1064"/>
    </row>
    <row r="24" spans="1:14" ht="42" customHeight="1" thickBot="1">
      <c r="A24" s="1055"/>
      <c r="B24" s="1054"/>
      <c r="C24" s="1054"/>
      <c r="D24" s="1054"/>
      <c r="E24" s="1053"/>
      <c r="F24" s="1049"/>
      <c r="G24" s="1049"/>
      <c r="H24" s="1049"/>
      <c r="I24" s="1049"/>
      <c r="J24" s="1049"/>
      <c r="K24" s="1049"/>
      <c r="L24" s="1049"/>
      <c r="M24" s="1049"/>
      <c r="N24" s="1050"/>
    </row>
  </sheetData>
  <mergeCells count="19">
    <mergeCell ref="F4:H4"/>
    <mergeCell ref="I4:N4"/>
    <mergeCell ref="A2:E2"/>
    <mergeCell ref="F2:N2"/>
    <mergeCell ref="A1:E1"/>
    <mergeCell ref="F1:N1"/>
    <mergeCell ref="A3:E3"/>
    <mergeCell ref="F3:N3"/>
    <mergeCell ref="A4:E4"/>
    <mergeCell ref="A5:A6"/>
    <mergeCell ref="B5:B6"/>
    <mergeCell ref="C5:C6"/>
    <mergeCell ref="L5:L6"/>
    <mergeCell ref="M5:N5"/>
    <mergeCell ref="D5:D6"/>
    <mergeCell ref="E5:E6"/>
    <mergeCell ref="F5:F6"/>
    <mergeCell ref="G5:G6"/>
    <mergeCell ref="H5:K5"/>
  </mergeCells>
  <phoneticPr fontId="4" type="noConversion"/>
  <printOptions horizontalCentered="1"/>
  <pageMargins left="0.43307086614173229" right="0.43307086614173229" top="0.59055118110236227" bottom="0.78740157480314965" header="0.51181102362204722" footer="0.51181102362204722"/>
  <pageSetup paperSize="9" firstPageNumber="50" orientation="portrait" useFirstPageNumber="1" r:id="rId1"/>
  <headerFooter>
    <oddFooter>&amp;C&amp;P</oddFooter>
  </headerFooter>
  <colBreaks count="1" manualBreakCount="1">
    <brk id="5" max="1048575" man="1"/>
  </col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34">
    <tabColor rgb="FFFFFF00"/>
  </sheetPr>
  <dimension ref="A1:BZ97"/>
  <sheetViews>
    <sheetView view="pageBreakPreview" zoomScaleNormal="86" zoomScaleSheetLayoutView="100" workbookViewId="0">
      <pane xSplit="3" ySplit="7" topLeftCell="D30" activePane="bottomRight" state="frozen"/>
      <selection activeCell="D30" sqref="D30"/>
      <selection pane="topRight" activeCell="D30" sqref="D30"/>
      <selection pane="bottomLeft" activeCell="D30" sqref="D30"/>
      <selection pane="bottomRight" activeCell="D30" sqref="D30"/>
    </sheetView>
  </sheetViews>
  <sheetFormatPr defaultColWidth="9" defaultRowHeight="15.6"/>
  <cols>
    <col min="1" max="2" width="18.109375" style="84" customWidth="1"/>
    <col min="3" max="3" width="35.6640625" style="84" customWidth="1"/>
    <col min="4" max="4" width="18.6640625" style="257" customWidth="1"/>
    <col min="5" max="5" width="18.6640625" style="719" customWidth="1"/>
    <col min="6" max="9" width="18.109375" style="84" customWidth="1"/>
    <col min="10" max="16384" width="9" style="84"/>
  </cols>
  <sheetData>
    <row r="1" spans="1:10" ht="22.2">
      <c r="A1" s="1369" t="s">
        <v>853</v>
      </c>
      <c r="B1" s="1370"/>
      <c r="C1" s="1370"/>
      <c r="D1" s="1370"/>
      <c r="E1" s="1552" t="s">
        <v>860</v>
      </c>
      <c r="F1" s="1553"/>
      <c r="G1" s="1553"/>
      <c r="H1" s="1553"/>
      <c r="I1" s="1553"/>
      <c r="J1" s="261"/>
    </row>
    <row r="2" spans="1:10" ht="22.2">
      <c r="A2" s="1510" t="s">
        <v>839</v>
      </c>
      <c r="B2" s="1510"/>
      <c r="C2" s="1510"/>
      <c r="D2" s="1510"/>
      <c r="E2" s="1512" t="s">
        <v>840</v>
      </c>
      <c r="F2" s="1511"/>
      <c r="G2" s="1511"/>
      <c r="H2" s="1511"/>
      <c r="I2" s="1511"/>
    </row>
    <row r="3" spans="1:10" ht="24.6">
      <c r="A3" s="1554" t="s">
        <v>861</v>
      </c>
      <c r="B3" s="1554"/>
      <c r="C3" s="1554"/>
      <c r="D3" s="1554"/>
      <c r="E3" s="1555" t="s">
        <v>857</v>
      </c>
      <c r="F3" s="1555"/>
      <c r="G3" s="1555"/>
      <c r="H3" s="1555"/>
      <c r="I3" s="1555"/>
    </row>
    <row r="4" spans="1:10" ht="24" customHeight="1" thickBot="1">
      <c r="A4" s="1556" t="s">
        <v>862</v>
      </c>
      <c r="B4" s="1556"/>
      <c r="C4" s="1556"/>
      <c r="D4" s="1556"/>
      <c r="E4" s="1551" t="s">
        <v>863</v>
      </c>
      <c r="F4" s="1551"/>
      <c r="G4" s="1551"/>
      <c r="H4" s="1250" t="s">
        <v>845</v>
      </c>
      <c r="I4" s="1185"/>
    </row>
    <row r="5" spans="1:10" ht="21.75" customHeight="1">
      <c r="A5" s="1244" t="s">
        <v>295</v>
      </c>
      <c r="B5" s="1567" t="s">
        <v>294</v>
      </c>
      <c r="C5" s="1567" t="s">
        <v>191</v>
      </c>
      <c r="D5" s="1560" t="s">
        <v>45</v>
      </c>
      <c r="E5" s="1561"/>
      <c r="F5" s="1561"/>
      <c r="G5" s="1561"/>
      <c r="H5" s="1561"/>
      <c r="I5" s="1562"/>
    </row>
    <row r="6" spans="1:10" ht="21.75" customHeight="1">
      <c r="A6" s="1565"/>
      <c r="B6" s="1568"/>
      <c r="C6" s="1573"/>
      <c r="D6" s="1575" t="s">
        <v>276</v>
      </c>
      <c r="E6" s="1558" t="s">
        <v>99</v>
      </c>
      <c r="F6" s="1563" t="s">
        <v>195</v>
      </c>
      <c r="G6" s="1570" t="s">
        <v>623</v>
      </c>
      <c r="H6" s="1571"/>
      <c r="I6" s="1572"/>
    </row>
    <row r="7" spans="1:10" ht="22.2" customHeight="1">
      <c r="A7" s="1566"/>
      <c r="B7" s="1569"/>
      <c r="C7" s="1574"/>
      <c r="D7" s="1576"/>
      <c r="E7" s="1559"/>
      <c r="F7" s="1564"/>
      <c r="G7" s="315" t="s">
        <v>80</v>
      </c>
      <c r="H7" s="134" t="s">
        <v>57</v>
      </c>
      <c r="I7" s="632" t="s">
        <v>52</v>
      </c>
    </row>
    <row r="8" spans="1:10" ht="24.6" customHeight="1">
      <c r="A8" s="596">
        <v>226664</v>
      </c>
      <c r="B8" s="307">
        <v>258115</v>
      </c>
      <c r="C8" s="419" t="s">
        <v>84</v>
      </c>
      <c r="D8" s="708">
        <f t="shared" ref="D8:D30" si="0">SUM(E8:G8)</f>
        <v>269202</v>
      </c>
      <c r="E8" s="636">
        <v>0</v>
      </c>
      <c r="F8" s="636">
        <v>0</v>
      </c>
      <c r="G8" s="437">
        <f>H8+I8</f>
        <v>269202</v>
      </c>
      <c r="H8" s="437">
        <f>SUM(H9:H15)</f>
        <v>241418</v>
      </c>
      <c r="I8" s="633">
        <f>SUM(I9:I15)</f>
        <v>27784</v>
      </c>
    </row>
    <row r="9" spans="1:10" ht="24.6" customHeight="1">
      <c r="A9" s="155">
        <v>141176</v>
      </c>
      <c r="B9" s="642">
        <v>160994</v>
      </c>
      <c r="C9" s="467" t="s">
        <v>139</v>
      </c>
      <c r="D9" s="152">
        <f t="shared" si="0"/>
        <v>175390</v>
      </c>
      <c r="E9" s="637">
        <v>0</v>
      </c>
      <c r="F9" s="637">
        <v>0</v>
      </c>
      <c r="G9" s="306">
        <f t="shared" ref="G9:G57" si="1">H9+I9</f>
        <v>175390</v>
      </c>
      <c r="H9" s="428">
        <v>159905</v>
      </c>
      <c r="I9" s="435">
        <v>15485</v>
      </c>
    </row>
    <row r="10" spans="1:10" ht="24.6" customHeight="1">
      <c r="A10" s="155">
        <v>4834</v>
      </c>
      <c r="B10" s="514">
        <v>0</v>
      </c>
      <c r="C10" s="467" t="s">
        <v>301</v>
      </c>
      <c r="D10" s="637">
        <f t="shared" si="0"/>
        <v>0</v>
      </c>
      <c r="E10" s="637">
        <v>0</v>
      </c>
      <c r="F10" s="637">
        <v>0</v>
      </c>
      <c r="G10" s="514">
        <f t="shared" si="1"/>
        <v>0</v>
      </c>
      <c r="H10" s="514">
        <v>0</v>
      </c>
      <c r="I10" s="634">
        <v>0</v>
      </c>
    </row>
    <row r="11" spans="1:10" ht="24.6" customHeight="1">
      <c r="A11" s="155">
        <v>6675</v>
      </c>
      <c r="B11" s="470">
        <v>9062</v>
      </c>
      <c r="C11" s="467" t="s">
        <v>657</v>
      </c>
      <c r="D11" s="152">
        <f t="shared" si="0"/>
        <v>8311</v>
      </c>
      <c r="E11" s="637">
        <v>0</v>
      </c>
      <c r="F11" s="637">
        <v>0</v>
      </c>
      <c r="G11" s="306">
        <f t="shared" si="1"/>
        <v>8311</v>
      </c>
      <c r="H11" s="152">
        <v>7326</v>
      </c>
      <c r="I11" s="602">
        <v>985</v>
      </c>
      <c r="J11" s="300"/>
    </row>
    <row r="12" spans="1:10" ht="24.6" customHeight="1">
      <c r="A12" s="155">
        <v>39511</v>
      </c>
      <c r="B12" s="470">
        <v>43616</v>
      </c>
      <c r="C12" s="467" t="s">
        <v>140</v>
      </c>
      <c r="D12" s="152">
        <f t="shared" si="0"/>
        <v>46359</v>
      </c>
      <c r="E12" s="637">
        <v>0</v>
      </c>
      <c r="F12" s="637">
        <v>0</v>
      </c>
      <c r="G12" s="306">
        <f>H12+I12</f>
        <v>46359</v>
      </c>
      <c r="H12" s="152">
        <v>38436</v>
      </c>
      <c r="I12" s="602">
        <v>7923</v>
      </c>
      <c r="J12" s="300"/>
    </row>
    <row r="13" spans="1:10" ht="24.6" customHeight="1">
      <c r="A13" s="155">
        <v>15757</v>
      </c>
      <c r="B13" s="470">
        <v>23762</v>
      </c>
      <c r="C13" s="467" t="s">
        <v>141</v>
      </c>
      <c r="D13" s="152">
        <f t="shared" si="0"/>
        <v>18223</v>
      </c>
      <c r="E13" s="637">
        <v>0</v>
      </c>
      <c r="F13" s="637">
        <v>0</v>
      </c>
      <c r="G13" s="306">
        <f t="shared" si="1"/>
        <v>18223</v>
      </c>
      <c r="H13" s="152">
        <v>16717</v>
      </c>
      <c r="I13" s="602">
        <v>1506</v>
      </c>
      <c r="J13" s="300"/>
    </row>
    <row r="14" spans="1:10" ht="24.6" customHeight="1">
      <c r="A14" s="155">
        <v>18710</v>
      </c>
      <c r="B14" s="470">
        <v>20678</v>
      </c>
      <c r="C14" s="467" t="s">
        <v>142</v>
      </c>
      <c r="D14" s="152">
        <f t="shared" si="0"/>
        <v>20916</v>
      </c>
      <c r="E14" s="637">
        <v>0</v>
      </c>
      <c r="F14" s="637">
        <v>0</v>
      </c>
      <c r="G14" s="306">
        <f t="shared" si="1"/>
        <v>20916</v>
      </c>
      <c r="H14" s="152">
        <v>19031</v>
      </c>
      <c r="I14" s="602">
        <v>1885</v>
      </c>
      <c r="J14" s="300"/>
    </row>
    <row r="15" spans="1:10" ht="24.6" customHeight="1">
      <c r="A15" s="155">
        <v>2</v>
      </c>
      <c r="B15" s="469">
        <v>3</v>
      </c>
      <c r="C15" s="258" t="s">
        <v>143</v>
      </c>
      <c r="D15" s="152">
        <f t="shared" si="0"/>
        <v>3</v>
      </c>
      <c r="E15" s="637">
        <v>0</v>
      </c>
      <c r="F15" s="637">
        <v>0</v>
      </c>
      <c r="G15" s="306">
        <f t="shared" si="1"/>
        <v>3</v>
      </c>
      <c r="H15" s="152">
        <v>3</v>
      </c>
      <c r="I15" s="634">
        <v>0</v>
      </c>
      <c r="J15" s="300"/>
    </row>
    <row r="16" spans="1:10" ht="24.6" customHeight="1">
      <c r="A16" s="153">
        <v>959831</v>
      </c>
      <c r="B16" s="307">
        <v>1159129</v>
      </c>
      <c r="C16" s="419" t="s">
        <v>83</v>
      </c>
      <c r="D16" s="709">
        <f t="shared" si="0"/>
        <v>1330640</v>
      </c>
      <c r="E16" s="892">
        <f>SUM(E17:E25)</f>
        <v>701344</v>
      </c>
      <c r="F16" s="637">
        <v>0</v>
      </c>
      <c r="G16" s="438">
        <f>H16+I16</f>
        <v>629296</v>
      </c>
      <c r="H16" s="438">
        <f>SUM(H17:H27)</f>
        <v>623800</v>
      </c>
      <c r="I16" s="635">
        <f>SUM(I17:I27)</f>
        <v>5496</v>
      </c>
      <c r="J16" s="300"/>
    </row>
    <row r="17" spans="1:17" ht="24.6" customHeight="1">
      <c r="A17" s="155">
        <v>3399</v>
      </c>
      <c r="B17" s="470">
        <v>3255</v>
      </c>
      <c r="C17" s="467" t="s">
        <v>144</v>
      </c>
      <c r="D17" s="152">
        <f t="shared" si="0"/>
        <v>3877</v>
      </c>
      <c r="E17" s="637">
        <v>0</v>
      </c>
      <c r="F17" s="637">
        <v>0</v>
      </c>
      <c r="G17" s="306">
        <f t="shared" si="1"/>
        <v>3877</v>
      </c>
      <c r="H17" s="152">
        <v>3627</v>
      </c>
      <c r="I17" s="602">
        <v>250</v>
      </c>
      <c r="J17" s="300"/>
    </row>
    <row r="18" spans="1:17" ht="24.6" customHeight="1">
      <c r="A18" s="155">
        <v>131372</v>
      </c>
      <c r="B18" s="470">
        <v>142941</v>
      </c>
      <c r="C18" s="467" t="s">
        <v>145</v>
      </c>
      <c r="D18" s="152">
        <f t="shared" si="0"/>
        <v>145193</v>
      </c>
      <c r="E18" s="637">
        <v>0</v>
      </c>
      <c r="F18" s="637">
        <v>0</v>
      </c>
      <c r="G18" s="306">
        <f t="shared" si="1"/>
        <v>145193</v>
      </c>
      <c r="H18" s="152">
        <v>144156</v>
      </c>
      <c r="I18" s="602">
        <v>1037</v>
      </c>
      <c r="J18" s="299"/>
    </row>
    <row r="19" spans="1:17" ht="24.6" customHeight="1">
      <c r="A19" s="155">
        <v>1235</v>
      </c>
      <c r="B19" s="470">
        <v>1014</v>
      </c>
      <c r="C19" s="467" t="s">
        <v>146</v>
      </c>
      <c r="D19" s="152">
        <f t="shared" si="0"/>
        <v>1021</v>
      </c>
      <c r="E19" s="637">
        <v>0</v>
      </c>
      <c r="F19" s="637">
        <v>0</v>
      </c>
      <c r="G19" s="306">
        <f t="shared" si="1"/>
        <v>1021</v>
      </c>
      <c r="H19" s="152">
        <v>336</v>
      </c>
      <c r="I19" s="435">
        <v>685</v>
      </c>
      <c r="J19" s="300"/>
    </row>
    <row r="20" spans="1:17" ht="24.6" customHeight="1">
      <c r="A20" s="155">
        <v>1848</v>
      </c>
      <c r="B20" s="470">
        <v>2239</v>
      </c>
      <c r="C20" s="467" t="s">
        <v>604</v>
      </c>
      <c r="D20" s="152">
        <f t="shared" si="0"/>
        <v>2472</v>
      </c>
      <c r="E20" s="637">
        <v>0</v>
      </c>
      <c r="F20" s="637">
        <v>0</v>
      </c>
      <c r="G20" s="306">
        <f t="shared" si="1"/>
        <v>2472</v>
      </c>
      <c r="H20" s="152">
        <v>2442</v>
      </c>
      <c r="I20" s="602">
        <v>30</v>
      </c>
      <c r="J20" s="300"/>
    </row>
    <row r="21" spans="1:17" ht="24.6" customHeight="1">
      <c r="A21" s="155">
        <v>1836</v>
      </c>
      <c r="B21" s="470">
        <v>2845</v>
      </c>
      <c r="C21" s="467" t="s">
        <v>147</v>
      </c>
      <c r="D21" s="152">
        <f t="shared" si="0"/>
        <v>2609</v>
      </c>
      <c r="E21" s="637">
        <v>0</v>
      </c>
      <c r="F21" s="637">
        <v>0</v>
      </c>
      <c r="G21" s="306">
        <f t="shared" si="1"/>
        <v>2609</v>
      </c>
      <c r="H21" s="152">
        <v>2089</v>
      </c>
      <c r="I21" s="602">
        <v>520</v>
      </c>
      <c r="J21" s="300"/>
    </row>
    <row r="22" spans="1:17" ht="24.6" customHeight="1">
      <c r="A22" s="155">
        <v>48</v>
      </c>
      <c r="B22" s="469">
        <v>67</v>
      </c>
      <c r="C22" s="467" t="s">
        <v>148</v>
      </c>
      <c r="D22" s="152">
        <f t="shared" si="0"/>
        <v>67</v>
      </c>
      <c r="E22" s="637">
        <v>0</v>
      </c>
      <c r="F22" s="637">
        <v>0</v>
      </c>
      <c r="G22" s="306">
        <f t="shared" si="1"/>
        <v>67</v>
      </c>
      <c r="H22" s="152">
        <v>67</v>
      </c>
      <c r="I22" s="634">
        <v>0</v>
      </c>
      <c r="J22" s="300"/>
    </row>
    <row r="23" spans="1:17" ht="24.6" customHeight="1">
      <c r="A23" s="155">
        <v>692852</v>
      </c>
      <c r="B23" s="470">
        <v>766054</v>
      </c>
      <c r="C23" s="467" t="s">
        <v>138</v>
      </c>
      <c r="D23" s="152">
        <f t="shared" si="0"/>
        <v>960368</v>
      </c>
      <c r="E23" s="893">
        <v>697047</v>
      </c>
      <c r="F23" s="637">
        <v>0</v>
      </c>
      <c r="G23" s="306">
        <f t="shared" si="1"/>
        <v>263321</v>
      </c>
      <c r="H23" s="152">
        <v>262708</v>
      </c>
      <c r="I23" s="602">
        <v>613</v>
      </c>
      <c r="J23" s="300"/>
    </row>
    <row r="24" spans="1:17" ht="24.6" customHeight="1">
      <c r="A24" s="155">
        <v>101768</v>
      </c>
      <c r="B24" s="470">
        <v>214012</v>
      </c>
      <c r="C24" s="467" t="s">
        <v>149</v>
      </c>
      <c r="D24" s="152">
        <f t="shared" si="0"/>
        <v>188031</v>
      </c>
      <c r="E24" s="893">
        <v>4297</v>
      </c>
      <c r="F24" s="637">
        <v>0</v>
      </c>
      <c r="G24" s="306">
        <f t="shared" si="1"/>
        <v>183734</v>
      </c>
      <c r="H24" s="152">
        <v>181373</v>
      </c>
      <c r="I24" s="435">
        <v>2361</v>
      </c>
      <c r="J24" s="300"/>
    </row>
    <row r="25" spans="1:17" ht="24.6" customHeight="1">
      <c r="A25" s="155">
        <v>62</v>
      </c>
      <c r="B25" s="469">
        <v>460</v>
      </c>
      <c r="C25" s="467" t="s">
        <v>606</v>
      </c>
      <c r="D25" s="152">
        <f t="shared" si="0"/>
        <v>460</v>
      </c>
      <c r="E25" s="637">
        <v>0</v>
      </c>
      <c r="F25" s="637">
        <v>0</v>
      </c>
      <c r="G25" s="306">
        <f t="shared" si="1"/>
        <v>460</v>
      </c>
      <c r="H25" s="152">
        <v>460</v>
      </c>
      <c r="I25" s="634">
        <v>0</v>
      </c>
      <c r="J25" s="300"/>
    </row>
    <row r="26" spans="1:17" ht="24.6" customHeight="1">
      <c r="A26" s="155">
        <v>24721</v>
      </c>
      <c r="B26" s="469">
        <v>25542</v>
      </c>
      <c r="C26" s="467" t="s">
        <v>605</v>
      </c>
      <c r="D26" s="152">
        <f t="shared" si="0"/>
        <v>25542</v>
      </c>
      <c r="E26" s="637">
        <v>0</v>
      </c>
      <c r="F26" s="637">
        <v>0</v>
      </c>
      <c r="G26" s="306">
        <f t="shared" si="1"/>
        <v>25542</v>
      </c>
      <c r="H26" s="152">
        <v>25542</v>
      </c>
      <c r="I26" s="634">
        <v>0</v>
      </c>
      <c r="J26" s="300"/>
    </row>
    <row r="27" spans="1:17" ht="24.6" customHeight="1">
      <c r="A27" s="155">
        <v>692</v>
      </c>
      <c r="B27" s="469">
        <v>700</v>
      </c>
      <c r="C27" s="774" t="s">
        <v>627</v>
      </c>
      <c r="D27" s="152">
        <f t="shared" si="0"/>
        <v>1000</v>
      </c>
      <c r="E27" s="637">
        <v>0</v>
      </c>
      <c r="F27" s="637">
        <v>0</v>
      </c>
      <c r="G27" s="306">
        <f>H27+I27</f>
        <v>1000</v>
      </c>
      <c r="H27" s="152">
        <v>1000</v>
      </c>
      <c r="I27" s="634">
        <v>0</v>
      </c>
      <c r="J27" s="300"/>
    </row>
    <row r="28" spans="1:17" s="104" customFormat="1" ht="24.6" customHeight="1">
      <c r="A28" s="153">
        <v>2979</v>
      </c>
      <c r="B28" s="307">
        <v>2833</v>
      </c>
      <c r="C28" s="419" t="s">
        <v>82</v>
      </c>
      <c r="D28" s="709">
        <f t="shared" si="0"/>
        <v>2827</v>
      </c>
      <c r="E28" s="638">
        <v>0</v>
      </c>
      <c r="F28" s="638">
        <v>0</v>
      </c>
      <c r="G28" s="438">
        <f>H28+I28</f>
        <v>2827</v>
      </c>
      <c r="H28" s="154">
        <f>SUM(H29:H30)</f>
        <v>2482</v>
      </c>
      <c r="I28" s="635">
        <f>SUM(I29:I30)</f>
        <v>345</v>
      </c>
      <c r="J28" s="300"/>
    </row>
    <row r="29" spans="1:17" ht="24.6" customHeight="1">
      <c r="A29" s="155">
        <v>101</v>
      </c>
      <c r="B29" s="469">
        <v>73</v>
      </c>
      <c r="C29" s="467" t="s">
        <v>150</v>
      </c>
      <c r="D29" s="152">
        <f t="shared" si="0"/>
        <v>73</v>
      </c>
      <c r="E29" s="637">
        <v>0</v>
      </c>
      <c r="F29" s="637">
        <v>0</v>
      </c>
      <c r="G29" s="306">
        <f t="shared" si="1"/>
        <v>73</v>
      </c>
      <c r="H29" s="152">
        <v>73</v>
      </c>
      <c r="I29" s="634">
        <v>0</v>
      </c>
      <c r="J29" s="300"/>
    </row>
    <row r="30" spans="1:17" ht="24.6" customHeight="1" thickBot="1">
      <c r="A30" s="759">
        <v>2877</v>
      </c>
      <c r="B30" s="760">
        <v>2760</v>
      </c>
      <c r="C30" s="761" t="s">
        <v>151</v>
      </c>
      <c r="D30" s="762">
        <f t="shared" si="0"/>
        <v>2754</v>
      </c>
      <c r="E30" s="763">
        <v>0</v>
      </c>
      <c r="F30" s="763">
        <v>0</v>
      </c>
      <c r="G30" s="764">
        <f>H30+I30</f>
        <v>2754</v>
      </c>
      <c r="H30" s="762">
        <v>2409</v>
      </c>
      <c r="I30" s="765">
        <v>345</v>
      </c>
      <c r="J30" s="299"/>
    </row>
    <row r="31" spans="1:17" ht="15.75" customHeight="1">
      <c r="A31" s="856" t="s">
        <v>654</v>
      </c>
      <c r="B31" s="857"/>
      <c r="C31" s="862"/>
      <c r="D31" s="858"/>
      <c r="E31" s="859"/>
      <c r="F31" s="859"/>
      <c r="G31" s="860"/>
      <c r="H31" s="858"/>
      <c r="I31" s="861"/>
      <c r="J31" s="299"/>
      <c r="L31" s="766"/>
      <c r="M31" s="766"/>
      <c r="N31" s="766"/>
      <c r="O31" s="766"/>
      <c r="P31" s="766"/>
      <c r="Q31" s="766"/>
    </row>
    <row r="32" spans="1:17" ht="15.75" hidden="1" customHeight="1">
      <c r="A32" s="889" t="s">
        <v>668</v>
      </c>
      <c r="B32" s="851"/>
      <c r="C32" s="863"/>
      <c r="D32" s="852"/>
      <c r="E32" s="853"/>
      <c r="F32" s="853"/>
      <c r="G32" s="854"/>
      <c r="H32" s="852"/>
      <c r="I32" s="855"/>
      <c r="J32" s="299"/>
      <c r="L32" s="766"/>
      <c r="M32" s="766"/>
      <c r="N32" s="766"/>
      <c r="O32" s="766"/>
      <c r="P32" s="766"/>
      <c r="Q32" s="766"/>
    </row>
    <row r="33" spans="1:78" ht="15.75" customHeight="1">
      <c r="A33" s="963" t="s">
        <v>755</v>
      </c>
      <c r="B33" s="963"/>
      <c r="C33" s="863"/>
      <c r="D33" s="963"/>
      <c r="E33" s="964"/>
      <c r="F33" s="964"/>
      <c r="G33" s="965"/>
      <c r="H33" s="963"/>
      <c r="I33" s="966"/>
      <c r="J33" s="299"/>
      <c r="L33" s="766"/>
      <c r="M33" s="766"/>
      <c r="N33" s="766"/>
      <c r="O33" s="766"/>
      <c r="P33" s="766"/>
      <c r="Q33" s="766"/>
    </row>
    <row r="34" spans="1:78" ht="18" customHeight="1">
      <c r="A34" s="1557" t="s">
        <v>756</v>
      </c>
      <c r="B34" s="1557"/>
      <c r="C34" s="1557"/>
      <c r="D34" s="1557"/>
      <c r="E34" s="1557"/>
      <c r="F34" s="1557"/>
      <c r="G34" s="1557"/>
      <c r="H34" s="1557"/>
      <c r="I34" s="1557"/>
      <c r="J34" s="299"/>
      <c r="L34" s="766"/>
      <c r="M34" s="766"/>
      <c r="N34" s="766"/>
      <c r="O34" s="766"/>
      <c r="P34" s="766"/>
      <c r="Q34" s="766"/>
    </row>
    <row r="35" spans="1:78" s="104" customFormat="1" ht="25.05" customHeight="1">
      <c r="A35" s="153">
        <v>83780</v>
      </c>
      <c r="B35" s="307">
        <v>68095</v>
      </c>
      <c r="C35" s="419" t="s">
        <v>81</v>
      </c>
      <c r="D35" s="709">
        <f t="shared" ref="D35:D57" si="2">SUM(E35:G35)</f>
        <v>67667</v>
      </c>
      <c r="E35" s="638">
        <v>0</v>
      </c>
      <c r="F35" s="638">
        <v>0</v>
      </c>
      <c r="G35" s="438">
        <f>H35+I35</f>
        <v>67667</v>
      </c>
      <c r="H35" s="154">
        <f>SUM(H36:H41)</f>
        <v>64918</v>
      </c>
      <c r="I35" s="635">
        <f>SUM(I36:I41)</f>
        <v>2749</v>
      </c>
      <c r="J35" s="300"/>
      <c r="L35" s="766"/>
      <c r="M35" s="766"/>
      <c r="N35" s="766"/>
      <c r="O35" s="766"/>
      <c r="P35" s="766"/>
      <c r="Q35" s="766"/>
    </row>
    <row r="36" spans="1:78" s="104" customFormat="1" ht="25.05" customHeight="1">
      <c r="A36" s="155">
        <v>95</v>
      </c>
      <c r="B36" s="514">
        <v>97</v>
      </c>
      <c r="C36" s="258" t="s">
        <v>152</v>
      </c>
      <c r="D36" s="637">
        <f t="shared" si="2"/>
        <v>97</v>
      </c>
      <c r="E36" s="637">
        <v>0</v>
      </c>
      <c r="F36" s="637">
        <v>0</v>
      </c>
      <c r="G36" s="514">
        <f>H36+I36</f>
        <v>97</v>
      </c>
      <c r="H36" s="514">
        <v>97</v>
      </c>
      <c r="I36" s="634">
        <v>0</v>
      </c>
      <c r="J36" s="300"/>
    </row>
    <row r="37" spans="1:78" s="304" customFormat="1" ht="25.05" customHeight="1">
      <c r="A37" s="155">
        <v>46793</v>
      </c>
      <c r="B37" s="470">
        <v>62848</v>
      </c>
      <c r="C37" s="467" t="s">
        <v>292</v>
      </c>
      <c r="D37" s="152">
        <f t="shared" si="2"/>
        <v>62311</v>
      </c>
      <c r="E37" s="637">
        <v>0</v>
      </c>
      <c r="F37" s="637">
        <v>0</v>
      </c>
      <c r="G37" s="306">
        <f>H37+I37</f>
        <v>62311</v>
      </c>
      <c r="H37" s="152">
        <v>59715</v>
      </c>
      <c r="I37" s="602">
        <v>2596</v>
      </c>
      <c r="J37" s="711"/>
    </row>
    <row r="38" spans="1:78" s="290" customFormat="1" ht="25.05" customHeight="1" thickBot="1">
      <c r="A38" s="155">
        <v>3226</v>
      </c>
      <c r="B38" s="152">
        <v>3887</v>
      </c>
      <c r="C38" s="258" t="s">
        <v>153</v>
      </c>
      <c r="D38" s="152">
        <f t="shared" si="2"/>
        <v>3952</v>
      </c>
      <c r="E38" s="637">
        <v>0</v>
      </c>
      <c r="F38" s="637">
        <v>0</v>
      </c>
      <c r="G38" s="306">
        <f>H38+I38</f>
        <v>3952</v>
      </c>
      <c r="H38" s="152">
        <v>3952</v>
      </c>
      <c r="I38" s="634">
        <v>0</v>
      </c>
      <c r="J38" s="712"/>
      <c r="K38" s="104"/>
      <c r="L38" s="104"/>
      <c r="M38" s="104"/>
      <c r="N38" s="104"/>
      <c r="O38" s="104"/>
      <c r="P38" s="104"/>
      <c r="Q38" s="104"/>
      <c r="R38" s="104"/>
      <c r="S38" s="104"/>
      <c r="T38" s="104"/>
      <c r="U38" s="104"/>
      <c r="V38" s="104"/>
      <c r="W38" s="104"/>
      <c r="X38" s="104"/>
      <c r="Y38" s="104"/>
      <c r="Z38" s="104"/>
      <c r="AA38" s="104"/>
      <c r="AB38" s="104"/>
      <c r="AC38" s="104"/>
      <c r="AD38" s="104"/>
      <c r="AE38" s="104"/>
      <c r="AF38" s="104"/>
      <c r="AG38" s="104"/>
      <c r="AH38" s="104"/>
      <c r="AI38" s="104"/>
      <c r="AJ38" s="104"/>
      <c r="AK38" s="104"/>
      <c r="AL38" s="104"/>
      <c r="AM38" s="104"/>
      <c r="AN38" s="104"/>
      <c r="AO38" s="104"/>
      <c r="AP38" s="104"/>
      <c r="AQ38" s="104"/>
      <c r="AR38" s="104"/>
      <c r="AS38" s="104"/>
      <c r="AT38" s="104"/>
      <c r="AU38" s="104"/>
      <c r="AV38" s="104"/>
      <c r="AW38" s="104"/>
      <c r="AX38" s="104"/>
      <c r="AY38" s="104"/>
      <c r="AZ38" s="104"/>
      <c r="BA38" s="104"/>
      <c r="BB38" s="104"/>
      <c r="BC38" s="104"/>
      <c r="BD38" s="104"/>
      <c r="BE38" s="104"/>
      <c r="BF38" s="104"/>
      <c r="BG38" s="104"/>
      <c r="BH38" s="104"/>
      <c r="BI38" s="104"/>
      <c r="BJ38" s="104"/>
      <c r="BK38" s="104"/>
      <c r="BL38" s="104"/>
      <c r="BM38" s="104"/>
      <c r="BN38" s="104"/>
      <c r="BO38" s="104"/>
      <c r="BP38" s="104"/>
      <c r="BQ38" s="104"/>
      <c r="BR38" s="104"/>
      <c r="BS38" s="104"/>
      <c r="BT38" s="104"/>
      <c r="BU38" s="104"/>
      <c r="BV38" s="104"/>
      <c r="BW38" s="104"/>
      <c r="BX38" s="104"/>
      <c r="BY38" s="104"/>
      <c r="BZ38" s="104"/>
    </row>
    <row r="39" spans="1:78" ht="25.05" customHeight="1">
      <c r="A39" s="155">
        <v>349</v>
      </c>
      <c r="B39" s="469">
        <v>387</v>
      </c>
      <c r="C39" s="258" t="s">
        <v>154</v>
      </c>
      <c r="D39" s="152">
        <f t="shared" si="2"/>
        <v>387</v>
      </c>
      <c r="E39" s="637">
        <v>0</v>
      </c>
      <c r="F39" s="637">
        <v>0</v>
      </c>
      <c r="G39" s="306">
        <f t="shared" si="1"/>
        <v>387</v>
      </c>
      <c r="H39" s="152">
        <v>384</v>
      </c>
      <c r="I39" s="602">
        <v>3</v>
      </c>
      <c r="J39" s="300"/>
    </row>
    <row r="40" spans="1:78" ht="25.05" customHeight="1">
      <c r="A40" s="155">
        <v>647</v>
      </c>
      <c r="B40" s="470">
        <v>876</v>
      </c>
      <c r="C40" s="467" t="s">
        <v>296</v>
      </c>
      <c r="D40" s="152">
        <f t="shared" si="2"/>
        <v>920</v>
      </c>
      <c r="E40" s="637">
        <v>0</v>
      </c>
      <c r="F40" s="637">
        <v>0</v>
      </c>
      <c r="G40" s="306">
        <f t="shared" si="1"/>
        <v>920</v>
      </c>
      <c r="H40" s="152">
        <v>770</v>
      </c>
      <c r="I40" s="602">
        <v>150</v>
      </c>
      <c r="J40" s="300"/>
    </row>
    <row r="41" spans="1:78" ht="25.05" customHeight="1">
      <c r="A41" s="155">
        <v>32671</v>
      </c>
      <c r="B41" s="466">
        <v>0</v>
      </c>
      <c r="C41" s="258" t="s">
        <v>293</v>
      </c>
      <c r="D41" s="637">
        <f t="shared" si="2"/>
        <v>0</v>
      </c>
      <c r="E41" s="637">
        <v>0</v>
      </c>
      <c r="F41" s="143">
        <v>0</v>
      </c>
      <c r="G41" s="466">
        <f t="shared" si="1"/>
        <v>0</v>
      </c>
      <c r="H41" s="466">
        <v>0</v>
      </c>
      <c r="I41" s="364">
        <v>0</v>
      </c>
      <c r="J41" s="300"/>
    </row>
    <row r="42" spans="1:78" ht="25.05" customHeight="1">
      <c r="A42" s="153">
        <v>195659</v>
      </c>
      <c r="B42" s="307">
        <v>227199</v>
      </c>
      <c r="C42" s="419" t="s">
        <v>155</v>
      </c>
      <c r="D42" s="709">
        <f t="shared" si="2"/>
        <v>154635</v>
      </c>
      <c r="E42" s="637">
        <v>0</v>
      </c>
      <c r="F42" s="143">
        <v>0</v>
      </c>
      <c r="G42" s="307">
        <f>H42+I42</f>
        <v>154635</v>
      </c>
      <c r="H42" s="154">
        <f>SUM(H43:H44)</f>
        <v>152053</v>
      </c>
      <c r="I42" s="635">
        <f>SUM(I43:I44)</f>
        <v>2582</v>
      </c>
      <c r="J42" s="300"/>
    </row>
    <row r="43" spans="1:78" ht="25.05" customHeight="1">
      <c r="A43" s="155">
        <v>115950</v>
      </c>
      <c r="B43" s="469">
        <v>151814</v>
      </c>
      <c r="C43" s="341" t="s">
        <v>308</v>
      </c>
      <c r="D43" s="152">
        <f t="shared" si="2"/>
        <v>98551</v>
      </c>
      <c r="E43" s="637">
        <v>0</v>
      </c>
      <c r="F43" s="143">
        <v>0</v>
      </c>
      <c r="G43" s="601">
        <f t="shared" si="1"/>
        <v>98551</v>
      </c>
      <c r="H43" s="152">
        <v>97760</v>
      </c>
      <c r="I43" s="602">
        <v>791</v>
      </c>
      <c r="J43" s="300"/>
    </row>
    <row r="44" spans="1:78" ht="25.05" customHeight="1">
      <c r="A44" s="155">
        <v>79710</v>
      </c>
      <c r="B44" s="470">
        <v>75385</v>
      </c>
      <c r="C44" s="467" t="s">
        <v>540</v>
      </c>
      <c r="D44" s="152">
        <f t="shared" si="2"/>
        <v>56084</v>
      </c>
      <c r="E44" s="637">
        <v>0</v>
      </c>
      <c r="F44" s="637">
        <v>0</v>
      </c>
      <c r="G44" s="306">
        <f t="shared" si="1"/>
        <v>56084</v>
      </c>
      <c r="H44" s="152">
        <v>54293</v>
      </c>
      <c r="I44" s="602">
        <v>1791</v>
      </c>
      <c r="J44" s="300"/>
    </row>
    <row r="45" spans="1:78" ht="25.05" customHeight="1">
      <c r="A45" s="153">
        <v>109</v>
      </c>
      <c r="B45" s="307">
        <v>131</v>
      </c>
      <c r="C45" s="419" t="s">
        <v>31</v>
      </c>
      <c r="D45" s="709">
        <f t="shared" si="2"/>
        <v>113</v>
      </c>
      <c r="E45" s="637">
        <v>0</v>
      </c>
      <c r="F45" s="637">
        <v>0</v>
      </c>
      <c r="G45" s="305">
        <f t="shared" si="1"/>
        <v>113</v>
      </c>
      <c r="H45" s="154">
        <f>SUM(H46:H47)</f>
        <v>113</v>
      </c>
      <c r="I45" s="515">
        <f>SUM(I46:I47)</f>
        <v>0</v>
      </c>
      <c r="J45" s="300"/>
    </row>
    <row r="46" spans="1:78" ht="25.05" customHeight="1">
      <c r="A46" s="155">
        <v>59</v>
      </c>
      <c r="B46" s="469">
        <v>68</v>
      </c>
      <c r="C46" s="258" t="s">
        <v>156</v>
      </c>
      <c r="D46" s="152">
        <f t="shared" si="2"/>
        <v>57</v>
      </c>
      <c r="E46" s="637">
        <v>0</v>
      </c>
      <c r="F46" s="637">
        <v>0</v>
      </c>
      <c r="G46" s="306">
        <f t="shared" si="1"/>
        <v>57</v>
      </c>
      <c r="H46" s="152">
        <v>57</v>
      </c>
      <c r="I46" s="515">
        <v>0</v>
      </c>
      <c r="J46" s="300"/>
    </row>
    <row r="47" spans="1:78" ht="25.05" customHeight="1">
      <c r="A47" s="155">
        <v>50</v>
      </c>
      <c r="B47" s="470">
        <v>63</v>
      </c>
      <c r="C47" s="467" t="s">
        <v>297</v>
      </c>
      <c r="D47" s="152">
        <f t="shared" si="2"/>
        <v>56</v>
      </c>
      <c r="E47" s="637">
        <v>0</v>
      </c>
      <c r="F47" s="637">
        <v>0</v>
      </c>
      <c r="G47" s="306">
        <f t="shared" si="1"/>
        <v>56</v>
      </c>
      <c r="H47" s="152">
        <v>56</v>
      </c>
      <c r="I47" s="515">
        <v>0</v>
      </c>
      <c r="J47" s="299"/>
    </row>
    <row r="48" spans="1:78" s="88" customFormat="1" ht="35.4" customHeight="1">
      <c r="A48" s="156">
        <v>241315</v>
      </c>
      <c r="B48" s="307">
        <v>261130</v>
      </c>
      <c r="C48" s="420" t="s">
        <v>89</v>
      </c>
      <c r="D48" s="709">
        <f t="shared" si="2"/>
        <v>273500</v>
      </c>
      <c r="E48" s="637">
        <v>0</v>
      </c>
      <c r="F48" s="637">
        <v>0</v>
      </c>
      <c r="G48" s="305">
        <f t="shared" si="1"/>
        <v>273500</v>
      </c>
      <c r="H48" s="154">
        <f>+H49+H50+H51</f>
        <v>273360</v>
      </c>
      <c r="I48" s="635">
        <f>+I49+I50+I51</f>
        <v>140</v>
      </c>
      <c r="J48" s="300"/>
    </row>
    <row r="49" spans="1:10" ht="25.05" customHeight="1">
      <c r="A49" s="155">
        <v>240237</v>
      </c>
      <c r="B49" s="469">
        <v>259911</v>
      </c>
      <c r="C49" s="341" t="s">
        <v>162</v>
      </c>
      <c r="D49" s="152">
        <f t="shared" si="2"/>
        <v>271963</v>
      </c>
      <c r="E49" s="637">
        <v>0</v>
      </c>
      <c r="F49" s="637">
        <v>0</v>
      </c>
      <c r="G49" s="306">
        <f t="shared" si="1"/>
        <v>271963</v>
      </c>
      <c r="H49" s="152">
        <v>271963</v>
      </c>
      <c r="I49" s="515">
        <v>0</v>
      </c>
      <c r="J49" s="300"/>
    </row>
    <row r="50" spans="1:10" ht="25.05" customHeight="1">
      <c r="A50" s="155">
        <v>1078</v>
      </c>
      <c r="B50" s="470">
        <v>1184</v>
      </c>
      <c r="C50" s="473" t="s">
        <v>88</v>
      </c>
      <c r="D50" s="152">
        <f t="shared" si="2"/>
        <v>1502</v>
      </c>
      <c r="E50" s="637">
        <v>0</v>
      </c>
      <c r="F50" s="637">
        <v>0</v>
      </c>
      <c r="G50" s="306">
        <f t="shared" si="1"/>
        <v>1502</v>
      </c>
      <c r="H50" s="152">
        <v>1362</v>
      </c>
      <c r="I50" s="602">
        <v>140</v>
      </c>
      <c r="J50" s="299"/>
    </row>
    <row r="51" spans="1:10" ht="25.05" customHeight="1">
      <c r="A51" s="263">
        <v>0</v>
      </c>
      <c r="B51" s="470">
        <v>35</v>
      </c>
      <c r="C51" s="962" t="s">
        <v>277</v>
      </c>
      <c r="D51" s="152">
        <f t="shared" si="2"/>
        <v>35</v>
      </c>
      <c r="E51" s="637">
        <v>0</v>
      </c>
      <c r="F51" s="637">
        <v>0</v>
      </c>
      <c r="G51" s="306">
        <f t="shared" si="1"/>
        <v>35</v>
      </c>
      <c r="H51" s="152">
        <v>35</v>
      </c>
      <c r="I51" s="515">
        <v>0</v>
      </c>
      <c r="J51" s="300"/>
    </row>
    <row r="52" spans="1:10" ht="25.05" customHeight="1">
      <c r="A52" s="262">
        <v>295696057</v>
      </c>
      <c r="B52" s="471">
        <v>136082237</v>
      </c>
      <c r="C52" s="421" t="s">
        <v>157</v>
      </c>
      <c r="D52" s="709">
        <f t="shared" si="2"/>
        <v>156647846</v>
      </c>
      <c r="E52" s="637">
        <v>0</v>
      </c>
      <c r="F52" s="639">
        <f>F54+F55+F53</f>
        <v>156647846</v>
      </c>
      <c r="G52" s="514">
        <f>H52+I52</f>
        <v>0</v>
      </c>
      <c r="H52" s="514">
        <v>0</v>
      </c>
      <c r="I52" s="515">
        <v>0</v>
      </c>
      <c r="J52" s="300"/>
    </row>
    <row r="53" spans="1:10" ht="25.05" customHeight="1">
      <c r="A53" s="263">
        <v>115339319</v>
      </c>
      <c r="B53" s="466">
        <v>12063173</v>
      </c>
      <c r="C53" s="260" t="s">
        <v>158</v>
      </c>
      <c r="D53" s="152">
        <f t="shared" si="2"/>
        <v>12737836</v>
      </c>
      <c r="E53" s="637">
        <v>0</v>
      </c>
      <c r="F53" s="640">
        <v>12737836</v>
      </c>
      <c r="G53" s="514">
        <f>H53+I53</f>
        <v>0</v>
      </c>
      <c r="H53" s="514">
        <v>0</v>
      </c>
      <c r="I53" s="515">
        <v>0</v>
      </c>
      <c r="J53" s="300"/>
    </row>
    <row r="54" spans="1:10" ht="25.05" customHeight="1">
      <c r="A54" s="264">
        <v>81971079</v>
      </c>
      <c r="B54" s="472">
        <v>87848639</v>
      </c>
      <c r="C54" s="260" t="s">
        <v>218</v>
      </c>
      <c r="D54" s="152">
        <f t="shared" si="2"/>
        <v>103844190</v>
      </c>
      <c r="E54" s="637">
        <v>0</v>
      </c>
      <c r="F54" s="640">
        <v>103844190</v>
      </c>
      <c r="G54" s="514">
        <f>H54+I54</f>
        <v>0</v>
      </c>
      <c r="H54" s="514">
        <v>0</v>
      </c>
      <c r="I54" s="515">
        <v>0</v>
      </c>
      <c r="J54" s="299"/>
    </row>
    <row r="55" spans="1:10" ht="25.05" customHeight="1">
      <c r="A55" s="263">
        <v>98385660</v>
      </c>
      <c r="B55" s="472">
        <v>36170425</v>
      </c>
      <c r="C55" s="260" t="s">
        <v>159</v>
      </c>
      <c r="D55" s="428">
        <f t="shared" si="2"/>
        <v>40065820</v>
      </c>
      <c r="E55" s="637">
        <v>0</v>
      </c>
      <c r="F55" s="897">
        <v>40065820</v>
      </c>
      <c r="G55" s="514">
        <f>H55+I55</f>
        <v>0</v>
      </c>
      <c r="H55" s="514">
        <v>0</v>
      </c>
      <c r="I55" s="515">
        <v>0</v>
      </c>
      <c r="J55" s="301"/>
    </row>
    <row r="56" spans="1:10" s="88" customFormat="1" ht="25.05" customHeight="1">
      <c r="A56" s="265">
        <v>665</v>
      </c>
      <c r="B56" s="471">
        <v>65</v>
      </c>
      <c r="C56" s="419" t="s">
        <v>506</v>
      </c>
      <c r="D56" s="709">
        <f t="shared" si="2"/>
        <v>104</v>
      </c>
      <c r="E56" s="637">
        <v>0</v>
      </c>
      <c r="F56" s="637">
        <v>0</v>
      </c>
      <c r="G56" s="305">
        <f t="shared" si="1"/>
        <v>104</v>
      </c>
      <c r="H56" s="305">
        <f>+H57</f>
        <v>104</v>
      </c>
      <c r="I56" s="515">
        <v>0</v>
      </c>
      <c r="J56" s="301"/>
    </row>
    <row r="57" spans="1:10" ht="25.05" customHeight="1">
      <c r="A57" s="342">
        <v>665</v>
      </c>
      <c r="B57" s="468">
        <v>65</v>
      </c>
      <c r="C57" s="467" t="s">
        <v>160</v>
      </c>
      <c r="D57" s="152">
        <f t="shared" si="2"/>
        <v>104</v>
      </c>
      <c r="E57" s="637">
        <v>0</v>
      </c>
      <c r="F57" s="637">
        <v>0</v>
      </c>
      <c r="G57" s="306">
        <f t="shared" si="1"/>
        <v>104</v>
      </c>
      <c r="H57" s="306">
        <v>104</v>
      </c>
      <c r="I57" s="515">
        <v>0</v>
      </c>
      <c r="J57" s="302"/>
    </row>
    <row r="58" spans="1:10" ht="3.75" hidden="1" customHeight="1">
      <c r="A58" s="342"/>
      <c r="B58" s="468"/>
      <c r="C58" s="467"/>
      <c r="D58" s="152"/>
      <c r="E58" s="894"/>
      <c r="F58" s="641"/>
      <c r="G58" s="306"/>
      <c r="H58" s="291"/>
      <c r="I58" s="602"/>
      <c r="J58" s="302"/>
    </row>
    <row r="59" spans="1:10" s="106" customFormat="1" ht="24.6" customHeight="1" thickBot="1">
      <c r="A59" s="643">
        <v>297407060</v>
      </c>
      <c r="B59" s="644">
        <v>138058934</v>
      </c>
      <c r="C59" s="645" t="s">
        <v>666</v>
      </c>
      <c r="D59" s="646">
        <f>SUM(E59:G59)</f>
        <v>158746534</v>
      </c>
      <c r="E59" s="895">
        <f>+E8+E16+E28+E35+E42+E45+E48+E52+E56</f>
        <v>701344</v>
      </c>
      <c r="F59" s="646">
        <f>+F8+F16+F28+F35+F42+F45+F48+F52+F56</f>
        <v>156647846</v>
      </c>
      <c r="G59" s="646">
        <f>+G8+G16+G28+G35+G42+G45+G48+G52+G56</f>
        <v>1397344</v>
      </c>
      <c r="H59" s="646">
        <f>+H8+H16+H28+H35+H42+H45+H48+H52+H56</f>
        <v>1358248</v>
      </c>
      <c r="I59" s="647">
        <f>+I8+I16+I28+I35+I42+I45+I48+I52+I56</f>
        <v>39096</v>
      </c>
      <c r="J59" s="552"/>
    </row>
    <row r="60" spans="1:10" s="322" customFormat="1" ht="13.2">
      <c r="D60" s="366"/>
      <c r="E60" s="896"/>
      <c r="I60" s="367"/>
      <c r="J60" s="368"/>
    </row>
    <row r="61" spans="1:10">
      <c r="D61" s="436"/>
      <c r="I61" s="302"/>
      <c r="J61" s="303"/>
    </row>
    <row r="62" spans="1:10">
      <c r="I62" s="301"/>
      <c r="J62" s="104"/>
    </row>
    <row r="63" spans="1:10">
      <c r="H63" s="485"/>
      <c r="I63" s="302"/>
      <c r="J63" s="104"/>
    </row>
    <row r="64" spans="1:10">
      <c r="I64" s="303"/>
      <c r="J64" s="104"/>
    </row>
    <row r="65" spans="8:10">
      <c r="H65" s="436"/>
      <c r="I65" s="436"/>
      <c r="J65" s="104"/>
    </row>
    <row r="66" spans="8:10">
      <c r="J66" s="104"/>
    </row>
    <row r="67" spans="8:10">
      <c r="J67" s="104"/>
    </row>
    <row r="68" spans="8:10">
      <c r="J68" s="104"/>
    </row>
    <row r="69" spans="8:10">
      <c r="J69" s="104"/>
    </row>
    <row r="70" spans="8:10">
      <c r="J70" s="104"/>
    </row>
    <row r="71" spans="8:10">
      <c r="J71" s="104"/>
    </row>
    <row r="72" spans="8:10">
      <c r="J72" s="104"/>
    </row>
    <row r="73" spans="8:10">
      <c r="J73" s="104"/>
    </row>
    <row r="74" spans="8:10">
      <c r="J74" s="104"/>
    </row>
    <row r="75" spans="8:10">
      <c r="J75" s="104"/>
    </row>
    <row r="76" spans="8:10">
      <c r="J76" s="104"/>
    </row>
    <row r="77" spans="8:10">
      <c r="J77" s="104"/>
    </row>
    <row r="78" spans="8:10">
      <c r="J78" s="104"/>
    </row>
    <row r="79" spans="8:10">
      <c r="J79" s="104"/>
    </row>
    <row r="80" spans="8:10">
      <c r="J80" s="104"/>
    </row>
    <row r="81" spans="10:10">
      <c r="J81" s="104"/>
    </row>
    <row r="82" spans="10:10">
      <c r="J82" s="104"/>
    </row>
    <row r="83" spans="10:10">
      <c r="J83" s="104"/>
    </row>
    <row r="84" spans="10:10">
      <c r="J84" s="104"/>
    </row>
    <row r="85" spans="10:10">
      <c r="J85" s="104"/>
    </row>
    <row r="86" spans="10:10">
      <c r="J86" s="104"/>
    </row>
    <row r="87" spans="10:10">
      <c r="J87" s="104"/>
    </row>
    <row r="88" spans="10:10">
      <c r="J88" s="104"/>
    </row>
    <row r="89" spans="10:10">
      <c r="J89" s="104"/>
    </row>
    <row r="90" spans="10:10">
      <c r="J90" s="104"/>
    </row>
    <row r="91" spans="10:10">
      <c r="J91" s="104"/>
    </row>
    <row r="92" spans="10:10">
      <c r="J92" s="104"/>
    </row>
    <row r="93" spans="10:10">
      <c r="J93" s="104"/>
    </row>
    <row r="94" spans="10:10">
      <c r="J94" s="104"/>
    </row>
    <row r="95" spans="10:10">
      <c r="J95" s="104"/>
    </row>
    <row r="96" spans="10:10">
      <c r="J96" s="104"/>
    </row>
    <row r="97" spans="10:10">
      <c r="J97" s="104"/>
    </row>
  </sheetData>
  <mergeCells count="18">
    <mergeCell ref="A34:I34"/>
    <mergeCell ref="E6:E7"/>
    <mergeCell ref="D5:I5"/>
    <mergeCell ref="F6:F7"/>
    <mergeCell ref="A5:A7"/>
    <mergeCell ref="B5:B7"/>
    <mergeCell ref="G6:I6"/>
    <mergeCell ref="C5:C7"/>
    <mergeCell ref="D6:D7"/>
    <mergeCell ref="E4:G4"/>
    <mergeCell ref="H4:I4"/>
    <mergeCell ref="A1:D1"/>
    <mergeCell ref="E1:I1"/>
    <mergeCell ref="A2:D2"/>
    <mergeCell ref="E2:I2"/>
    <mergeCell ref="A3:D3"/>
    <mergeCell ref="E3:I3"/>
    <mergeCell ref="A4:D4"/>
  </mergeCells>
  <phoneticPr fontId="4" type="noConversion"/>
  <printOptions horizontalCentered="1"/>
  <pageMargins left="0.43307086614173229" right="0.43307086614173229" top="0.59055118110236227" bottom="0.70866141732283472" header="0.51181102362204722" footer="0.51181102362204722"/>
  <pageSetup paperSize="9" firstPageNumber="52" pageOrder="overThenDown" orientation="portrait" useFirstPageNumber="1" r:id="rId1"/>
  <headerFooter>
    <oddFooter>&amp;C&amp;P</odd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35">
    <tabColor rgb="FFFFC000"/>
  </sheetPr>
  <dimension ref="A1:J28"/>
  <sheetViews>
    <sheetView showGridLines="0" tabSelected="1" view="pageBreakPreview" zoomScaleNormal="100" zoomScaleSheetLayoutView="100" workbookViewId="0">
      <selection activeCell="I9" sqref="I9:J9"/>
    </sheetView>
  </sheetViews>
  <sheetFormatPr defaultColWidth="12" defaultRowHeight="21"/>
  <cols>
    <col min="1" max="1" width="17.33203125" style="222" customWidth="1"/>
    <col min="2" max="2" width="4.33203125" style="222" customWidth="1"/>
    <col min="3" max="3" width="6.21875" style="222" customWidth="1"/>
    <col min="4" max="4" width="9" style="222" customWidth="1"/>
    <col min="5" max="5" width="6.21875" style="222" customWidth="1"/>
    <col min="6" max="6" width="9.5546875" style="222" customWidth="1"/>
    <col min="7" max="7" width="6.21875" style="222" customWidth="1"/>
    <col min="8" max="8" width="8.33203125" style="222" customWidth="1"/>
    <col min="9" max="9" width="2.6640625" style="222" customWidth="1"/>
    <col min="10" max="10" width="23.109375" style="222" customWidth="1"/>
    <col min="11" max="16384" width="12" style="222"/>
  </cols>
  <sheetData>
    <row r="1" spans="1:10" ht="22.2">
      <c r="A1" s="1172" t="s">
        <v>43</v>
      </c>
      <c r="B1" s="1172"/>
      <c r="C1" s="1172"/>
      <c r="D1" s="1172"/>
      <c r="E1" s="1172"/>
      <c r="F1" s="1172"/>
      <c r="G1" s="1172"/>
      <c r="H1" s="1172"/>
      <c r="I1" s="1172"/>
      <c r="J1" s="1172"/>
    </row>
    <row r="2" spans="1:10" s="208" customFormat="1" ht="21" customHeight="1">
      <c r="A2" s="1172" t="s">
        <v>62</v>
      </c>
      <c r="B2" s="1172"/>
      <c r="C2" s="1172"/>
      <c r="D2" s="1172"/>
      <c r="E2" s="1172"/>
      <c r="F2" s="1172"/>
      <c r="G2" s="1172"/>
      <c r="H2" s="1172"/>
      <c r="I2" s="1172"/>
      <c r="J2" s="1172"/>
    </row>
    <row r="3" spans="1:10" s="209" customFormat="1" ht="25.5" customHeight="1">
      <c r="A3" s="1582" t="s">
        <v>390</v>
      </c>
      <c r="B3" s="1583"/>
      <c r="C3" s="1583"/>
      <c r="D3" s="1583"/>
      <c r="E3" s="1583"/>
      <c r="F3" s="1583"/>
      <c r="G3" s="1583"/>
      <c r="H3" s="1583"/>
      <c r="I3" s="1583"/>
      <c r="J3" s="1420"/>
    </row>
    <row r="4" spans="1:10" s="227" customFormat="1" ht="24" customHeight="1" thickBot="1">
      <c r="A4" s="1578" t="s">
        <v>748</v>
      </c>
      <c r="B4" s="1579"/>
      <c r="C4" s="1579"/>
      <c r="D4" s="1579"/>
      <c r="E4" s="1579"/>
      <c r="F4" s="1579"/>
      <c r="G4" s="1579"/>
      <c r="H4" s="1579"/>
      <c r="I4" s="1579"/>
      <c r="J4" s="1579"/>
    </row>
    <row r="5" spans="1:10" s="277" customFormat="1" ht="21" customHeight="1">
      <c r="A5" s="1584" t="s">
        <v>275</v>
      </c>
      <c r="B5" s="1580" t="s">
        <v>74</v>
      </c>
      <c r="C5" s="1423" t="s">
        <v>75</v>
      </c>
      <c r="D5" s="1425"/>
      <c r="E5" s="1423" t="s">
        <v>76</v>
      </c>
      <c r="F5" s="1425"/>
      <c r="G5" s="1423" t="s">
        <v>95</v>
      </c>
      <c r="H5" s="1425"/>
      <c r="I5" s="1589" t="s">
        <v>77</v>
      </c>
      <c r="J5" s="1590"/>
    </row>
    <row r="6" spans="1:10" s="277" customFormat="1" ht="48.75" customHeight="1">
      <c r="A6" s="1585"/>
      <c r="B6" s="1581"/>
      <c r="C6" s="256" t="s">
        <v>78</v>
      </c>
      <c r="D6" s="256" t="s">
        <v>79</v>
      </c>
      <c r="E6" s="256" t="s">
        <v>78</v>
      </c>
      <c r="F6" s="256" t="s">
        <v>79</v>
      </c>
      <c r="G6" s="256" t="s">
        <v>78</v>
      </c>
      <c r="H6" s="256" t="s">
        <v>79</v>
      </c>
      <c r="I6" s="1591"/>
      <c r="J6" s="1592"/>
    </row>
    <row r="7" spans="1:10" s="215" customFormat="1" ht="10.199999999999999" customHeight="1">
      <c r="A7" s="211"/>
      <c r="B7" s="212"/>
      <c r="C7" s="278"/>
      <c r="D7" s="279"/>
      <c r="E7" s="279"/>
      <c r="F7" s="280"/>
      <c r="G7" s="280"/>
      <c r="H7" s="280"/>
      <c r="I7" s="1116"/>
      <c r="J7" s="1112"/>
    </row>
    <row r="8" spans="1:10" s="215" customFormat="1" ht="52.2" customHeight="1">
      <c r="A8" s="1117" t="s">
        <v>946</v>
      </c>
      <c r="B8" s="1070" t="s">
        <v>846</v>
      </c>
      <c r="C8" s="1123">
        <v>0</v>
      </c>
      <c r="D8" s="1123">
        <v>0</v>
      </c>
      <c r="E8" s="1069">
        <v>4</v>
      </c>
      <c r="F8" s="1071">
        <v>3200</v>
      </c>
      <c r="G8" s="1069">
        <v>4</v>
      </c>
      <c r="H8" s="1071">
        <v>3200</v>
      </c>
      <c r="I8" s="1594" t="s">
        <v>968</v>
      </c>
      <c r="J8" s="1595"/>
    </row>
    <row r="9" spans="1:10" s="215" customFormat="1" ht="54.6" customHeight="1">
      <c r="A9" s="225"/>
      <c r="B9" s="240"/>
      <c r="C9" s="281"/>
      <c r="D9" s="281"/>
      <c r="E9" s="281"/>
      <c r="F9" s="281"/>
      <c r="G9" s="281"/>
      <c r="H9" s="281"/>
      <c r="I9" s="1596" t="s">
        <v>969</v>
      </c>
      <c r="J9" s="1597"/>
    </row>
    <row r="10" spans="1:10" s="215" customFormat="1" ht="30.9" customHeight="1">
      <c r="A10" s="225"/>
      <c r="B10" s="240"/>
      <c r="C10" s="281"/>
      <c r="D10" s="281"/>
      <c r="E10" s="281"/>
      <c r="F10" s="281"/>
      <c r="G10" s="281"/>
      <c r="H10" s="281"/>
      <c r="I10" s="1109"/>
      <c r="J10" s="1113"/>
    </row>
    <row r="11" spans="1:10" s="215" customFormat="1" ht="30.9" customHeight="1">
      <c r="A11" s="225"/>
      <c r="B11" s="240"/>
      <c r="C11" s="281"/>
      <c r="D11" s="281"/>
      <c r="E11" s="281"/>
      <c r="F11" s="281"/>
      <c r="G11" s="281"/>
      <c r="H11" s="281"/>
      <c r="I11" s="1109"/>
      <c r="J11" s="1113"/>
    </row>
    <row r="12" spans="1:10" s="219" customFormat="1" ht="30.9" customHeight="1">
      <c r="A12" s="225"/>
      <c r="B12" s="240"/>
      <c r="C12" s="281"/>
      <c r="D12" s="281"/>
      <c r="E12" s="281"/>
      <c r="F12" s="281"/>
      <c r="G12" s="281"/>
      <c r="H12" s="281"/>
      <c r="I12" s="1109"/>
      <c r="J12" s="1113"/>
    </row>
    <row r="13" spans="1:10" s="219" customFormat="1" ht="30.9" customHeight="1">
      <c r="A13" s="225"/>
      <c r="B13" s="241"/>
      <c r="C13" s="282"/>
      <c r="D13" s="282"/>
      <c r="E13" s="282"/>
      <c r="F13" s="283"/>
      <c r="G13" s="283"/>
      <c r="H13" s="283"/>
      <c r="I13" s="1110"/>
      <c r="J13" s="1114"/>
    </row>
    <row r="14" spans="1:10" s="219" customFormat="1" ht="30.9" customHeight="1">
      <c r="A14" s="225"/>
      <c r="B14" s="241"/>
      <c r="C14" s="282"/>
      <c r="D14" s="282"/>
      <c r="E14" s="282"/>
      <c r="F14" s="283"/>
      <c r="G14" s="283"/>
      <c r="H14" s="283"/>
      <c r="I14" s="1110"/>
      <c r="J14" s="1114"/>
    </row>
    <row r="15" spans="1:10" s="219" customFormat="1" ht="26.4" customHeight="1">
      <c r="A15" s="225"/>
      <c r="B15" s="241"/>
      <c r="C15" s="282"/>
      <c r="D15" s="282"/>
      <c r="E15" s="282"/>
      <c r="F15" s="283"/>
      <c r="G15" s="283"/>
      <c r="H15" s="283"/>
      <c r="I15" s="1110"/>
      <c r="J15" s="1114"/>
    </row>
    <row r="16" spans="1:10" s="219" customFormat="1" ht="30.9" customHeight="1">
      <c r="A16" s="225"/>
      <c r="B16" s="241"/>
      <c r="C16" s="282"/>
      <c r="D16" s="282"/>
      <c r="E16" s="282"/>
      <c r="F16" s="283"/>
      <c r="G16" s="283"/>
      <c r="H16" s="283"/>
      <c r="I16" s="1110"/>
      <c r="J16" s="1114"/>
    </row>
    <row r="17" spans="1:10" s="215" customFormat="1" ht="30.9" customHeight="1">
      <c r="A17" s="225"/>
      <c r="B17" s="241"/>
      <c r="C17" s="282"/>
      <c r="D17" s="282"/>
      <c r="E17" s="282"/>
      <c r="F17" s="280"/>
      <c r="G17" s="280"/>
      <c r="H17" s="280"/>
      <c r="I17" s="1108"/>
      <c r="J17" s="1112"/>
    </row>
    <row r="18" spans="1:10" s="215" customFormat="1" ht="30.9" customHeight="1">
      <c r="A18" s="225"/>
      <c r="B18" s="241"/>
      <c r="C18" s="282"/>
      <c r="D18" s="282"/>
      <c r="E18" s="282"/>
      <c r="F18" s="280"/>
      <c r="G18" s="280"/>
      <c r="H18" s="280"/>
      <c r="I18" s="1108"/>
      <c r="J18" s="1112"/>
    </row>
    <row r="19" spans="1:10" s="215" customFormat="1" ht="25.2" customHeight="1">
      <c r="A19" s="225"/>
      <c r="B19" s="241"/>
      <c r="C19" s="282"/>
      <c r="D19" s="282"/>
      <c r="E19" s="282"/>
      <c r="F19" s="280"/>
      <c r="G19" s="280"/>
      <c r="H19" s="280"/>
      <c r="I19" s="1108"/>
      <c r="J19" s="1112"/>
    </row>
    <row r="20" spans="1:10" s="215" customFormat="1" ht="25.2" customHeight="1">
      <c r="A20" s="225"/>
      <c r="B20" s="241"/>
      <c r="C20" s="282"/>
      <c r="D20" s="282"/>
      <c r="E20" s="282"/>
      <c r="F20" s="280"/>
      <c r="G20" s="280"/>
      <c r="H20" s="280"/>
      <c r="I20" s="1108"/>
      <c r="J20" s="1112"/>
    </row>
    <row r="21" spans="1:10" s="215" customFormat="1" ht="30.9" customHeight="1">
      <c r="A21" s="225"/>
      <c r="B21" s="241"/>
      <c r="C21" s="282"/>
      <c r="D21" s="282"/>
      <c r="E21" s="282"/>
      <c r="F21" s="280"/>
      <c r="G21" s="280"/>
      <c r="H21" s="280"/>
      <c r="I21" s="1108"/>
      <c r="J21" s="1112"/>
    </row>
    <row r="22" spans="1:10" s="219" customFormat="1" ht="78" customHeight="1">
      <c r="A22" s="225"/>
      <c r="B22" s="241"/>
      <c r="C22" s="282"/>
      <c r="D22" s="282"/>
      <c r="E22" s="282"/>
      <c r="F22" s="283"/>
      <c r="G22" s="283"/>
      <c r="H22" s="283"/>
      <c r="I22" s="1110"/>
      <c r="J22" s="1114"/>
    </row>
    <row r="23" spans="1:10" s="215" customFormat="1" ht="27" customHeight="1" thickBot="1">
      <c r="A23" s="284"/>
      <c r="B23" s="285"/>
      <c r="C23" s="286"/>
      <c r="D23" s="286"/>
      <c r="E23" s="286"/>
      <c r="F23" s="286"/>
      <c r="G23" s="286"/>
      <c r="H23" s="286"/>
      <c r="I23" s="1111"/>
      <c r="J23" s="1115"/>
    </row>
    <row r="24" spans="1:10" s="287" customFormat="1" ht="15" customHeight="1">
      <c r="A24" s="1586" t="s">
        <v>716</v>
      </c>
      <c r="B24" s="1587"/>
      <c r="C24" s="1587"/>
      <c r="D24" s="1587"/>
      <c r="E24" s="1587"/>
      <c r="F24" s="1587"/>
      <c r="G24" s="1587"/>
      <c r="H24" s="1587"/>
      <c r="I24" s="1587"/>
      <c r="J24" s="1587"/>
    </row>
    <row r="25" spans="1:10" s="287" customFormat="1" ht="14.1" customHeight="1">
      <c r="A25" s="1577" t="s">
        <v>561</v>
      </c>
      <c r="B25" s="1588"/>
      <c r="C25" s="1588"/>
      <c r="D25" s="1588"/>
      <c r="E25" s="1588"/>
      <c r="F25" s="1588"/>
      <c r="G25" s="1588"/>
      <c r="H25" s="1588"/>
      <c r="I25" s="1588"/>
      <c r="J25" s="1588"/>
    </row>
    <row r="26" spans="1:10" s="287" customFormat="1" ht="14.1" customHeight="1">
      <c r="A26" s="1577"/>
      <c r="B26" s="1577"/>
      <c r="C26" s="1577"/>
      <c r="D26" s="1577"/>
      <c r="E26" s="1577"/>
      <c r="F26" s="1577"/>
      <c r="G26" s="1577"/>
      <c r="H26" s="1577"/>
      <c r="I26" s="1577"/>
      <c r="J26" s="1577"/>
    </row>
    <row r="27" spans="1:10" s="289" customFormat="1" ht="13.2">
      <c r="A27" s="288"/>
    </row>
    <row r="28" spans="1:10" s="289" customFormat="1" ht="13.2"/>
  </sheetData>
  <mergeCells count="15">
    <mergeCell ref="A26:J26"/>
    <mergeCell ref="A1:J1"/>
    <mergeCell ref="A2:J2"/>
    <mergeCell ref="A4:J4"/>
    <mergeCell ref="B5:B6"/>
    <mergeCell ref="A3:J3"/>
    <mergeCell ref="C5:D5"/>
    <mergeCell ref="E5:F5"/>
    <mergeCell ref="G5:H5"/>
    <mergeCell ref="A5:A6"/>
    <mergeCell ref="A24:J24"/>
    <mergeCell ref="A25:J25"/>
    <mergeCell ref="I5:J6"/>
    <mergeCell ref="I8:J8"/>
    <mergeCell ref="I9:J9"/>
  </mergeCells>
  <phoneticPr fontId="26" type="noConversion"/>
  <printOptions horizontalCentered="1"/>
  <pageMargins left="0.39370078740157483" right="0.47244094488188981" top="0.59055118110236227" bottom="0.78740157480314965" header="0.51181102362204722" footer="0.51181102362204722"/>
  <pageSetup paperSize="9" firstPageNumber="56" orientation="portrait" useFirstPageNumber="1" r:id="rId1"/>
  <headerFooter alignWithMargins="0">
    <oddFooter>&amp;C&amp;P</odd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工作表12">
    <tabColor rgb="FFFFC000"/>
  </sheetPr>
  <dimension ref="A1:H1"/>
  <sheetViews>
    <sheetView view="pageBreakPreview" zoomScale="60" zoomScaleNormal="100" workbookViewId="0">
      <selection activeCell="O7" sqref="O7"/>
    </sheetView>
  </sheetViews>
  <sheetFormatPr defaultColWidth="9" defaultRowHeight="80.25" customHeight="1"/>
  <cols>
    <col min="1" max="16384" width="9" style="681"/>
  </cols>
  <sheetData>
    <row r="1" spans="1:8" ht="80.25" customHeight="1">
      <c r="A1" s="1140" t="s">
        <v>539</v>
      </c>
      <c r="B1" s="1140"/>
      <c r="C1" s="1140"/>
      <c r="D1" s="1140"/>
      <c r="E1" s="1140"/>
      <c r="F1" s="1140"/>
      <c r="G1" s="1140"/>
      <c r="H1" s="1140"/>
    </row>
  </sheetData>
  <mergeCells count="1">
    <mergeCell ref="A1:H1"/>
  </mergeCells>
  <phoneticPr fontId="4" type="noConversion"/>
  <printOptions horizontalCentered="1" verticalCentered="1"/>
  <pageMargins left="0.98425196850393704" right="0.59055118110236227" top="0.78740157480314965" bottom="1.9685039370078741" header="0.51181102362204722" footer="0.51181102362204722"/>
  <pageSetup paperSize="9" orientation="portrait" r:id="rId1"/>
  <headerFooter alignWithMargins="0"/>
  <rowBreaks count="1" manualBreakCount="1">
    <brk id="1" max="16383" man="1"/>
  </row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工作表17"/>
  <dimension ref="A2:A13"/>
  <sheetViews>
    <sheetView view="pageBreakPreview" zoomScale="60" zoomScaleNormal="100" workbookViewId="0">
      <selection activeCell="O7" sqref="O7"/>
    </sheetView>
  </sheetViews>
  <sheetFormatPr defaultRowHeight="16.2"/>
  <cols>
    <col min="1" max="1" width="3.33203125" customWidth="1"/>
  </cols>
  <sheetData>
    <row r="2" spans="1:1" ht="297.89999999999998" customHeight="1">
      <c r="A2" s="1593" t="s">
        <v>749</v>
      </c>
    </row>
    <row r="3" spans="1:1">
      <c r="A3" s="1593"/>
    </row>
    <row r="4" spans="1:1">
      <c r="A4" s="1593"/>
    </row>
    <row r="5" spans="1:1">
      <c r="A5" s="1593"/>
    </row>
    <row r="6" spans="1:1">
      <c r="A6" s="1593"/>
    </row>
    <row r="7" spans="1:1">
      <c r="A7" s="1593"/>
    </row>
    <row r="8" spans="1:1">
      <c r="A8" s="1593"/>
    </row>
    <row r="9" spans="1:1">
      <c r="A9" s="1593"/>
    </row>
    <row r="10" spans="1:1">
      <c r="A10" s="1593"/>
    </row>
    <row r="11" spans="1:1">
      <c r="A11" s="1593"/>
    </row>
    <row r="12" spans="1:1">
      <c r="A12" s="1593"/>
    </row>
    <row r="13" spans="1:1">
      <c r="A13" s="1593"/>
    </row>
  </sheetData>
  <mergeCells count="1">
    <mergeCell ref="A2:A13"/>
  </mergeCells>
  <phoneticPr fontId="4" type="noConversion"/>
  <pageMargins left="0.75" right="0.75" top="1" bottom="1" header="0.5" footer="0.5"/>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42</vt:i4>
      </vt:variant>
      <vt:variant>
        <vt:lpstr>具名範圍</vt:lpstr>
      </vt:variant>
      <vt:variant>
        <vt:i4>49</vt:i4>
      </vt:variant>
    </vt:vector>
  </HeadingPairs>
  <TitlesOfParts>
    <vt:vector size="91" baseType="lpstr">
      <vt:lpstr>圖1</vt:lpstr>
      <vt:lpstr>圖2</vt:lpstr>
      <vt:lpstr>圖3</vt:lpstr>
      <vt:lpstr>業務計畫</vt:lpstr>
      <vt:lpstr>預算主要表</vt:lpstr>
      <vt:lpstr>收支餘絀預計表</vt:lpstr>
      <vt:lpstr>收支餘絀預計表說明</vt:lpstr>
      <vt:lpstr>餘絀撥補預計表</vt:lpstr>
      <vt:lpstr>現金流量預計表 (90)</vt:lpstr>
      <vt:lpstr>預算明細表</vt:lpstr>
      <vt:lpstr>投融資業務收入</vt:lpstr>
      <vt:lpstr>保險收入明細表 </vt:lpstr>
      <vt:lpstr>其他業務收入明細表</vt:lpstr>
      <vt:lpstr>業務外收入明細表</vt:lpstr>
      <vt:lpstr>投融資業務成本明細表</vt:lpstr>
      <vt:lpstr>投融資業務成本說明</vt:lpstr>
      <vt:lpstr>保險成本明細表</vt:lpstr>
      <vt:lpstr>保險成本說明</vt:lpstr>
      <vt:lpstr>業務費用明細表-勞保局</vt:lpstr>
      <vt:lpstr>業務費用明細表-運用局</vt:lpstr>
      <vt:lpstr>業務費用說明</vt:lpstr>
      <vt:lpstr>固定資產建設改良</vt:lpstr>
      <vt:lpstr>固定資產建設改良擴充資金來源</vt:lpstr>
      <vt:lpstr>固定資產建設改良擴充計畫預期進度</vt:lpstr>
      <vt:lpstr>資產折舊</vt:lpstr>
      <vt:lpstr>資產報廢</vt:lpstr>
      <vt:lpstr>基金數額增減明細表</vt:lpstr>
      <vt:lpstr>無形資產明細表</vt:lpstr>
      <vt:lpstr>貸出款明細表</vt:lpstr>
      <vt:lpstr>預算參考表</vt:lpstr>
      <vt:lpstr>預計平衡表</vt:lpstr>
      <vt:lpstr>預計平衡表說明 (現金制)</vt:lpstr>
      <vt:lpstr>5年來主要營運項目分析表</vt:lpstr>
      <vt:lpstr>員工人數彙計表</vt:lpstr>
      <vt:lpstr>用人費用彙計表</vt:lpstr>
      <vt:lpstr>政策宣導費彙計表</vt:lpstr>
      <vt:lpstr>出國總表</vt:lpstr>
      <vt:lpstr>出國類別表考察</vt:lpstr>
      <vt:lpstr>各項費用彙計表</vt:lpstr>
      <vt:lpstr>增購及汰舊換新各種公務車輛</vt:lpstr>
      <vt:lpstr>附錄</vt:lpstr>
      <vt:lpstr>表背</vt:lpstr>
      <vt:lpstr>'5年來主要營運項目分析表'!Print_Area</vt:lpstr>
      <vt:lpstr>出國總表!Print_Area</vt:lpstr>
      <vt:lpstr>用人費用彙計表!Print_Area</vt:lpstr>
      <vt:lpstr>各項費用彙計表!Print_Area</vt:lpstr>
      <vt:lpstr>收支餘絀預計表!Print_Area</vt:lpstr>
      <vt:lpstr>收支餘絀預計表說明!Print_Area</vt:lpstr>
      <vt:lpstr>投融資業務成本明細表!Print_Area</vt:lpstr>
      <vt:lpstr>投融資業務收入!Print_Area</vt:lpstr>
      <vt:lpstr>其他業務收入明細表!Print_Area</vt:lpstr>
      <vt:lpstr>固定資產建設改良!Print_Area</vt:lpstr>
      <vt:lpstr>固定資產建設改良擴充計畫預期進度!Print_Area</vt:lpstr>
      <vt:lpstr>固定資產建設改良擴充資金來源!Print_Area</vt:lpstr>
      <vt:lpstr>附錄!Print_Area</vt:lpstr>
      <vt:lpstr>保險成本明細表!Print_Area</vt:lpstr>
      <vt:lpstr>保險成本說明!Print_Area</vt:lpstr>
      <vt:lpstr>'保險收入明細表 '!Print_Area</vt:lpstr>
      <vt:lpstr>政策宣導費彙計表!Print_Area</vt:lpstr>
      <vt:lpstr>員工人數彙計表!Print_Area</vt:lpstr>
      <vt:lpstr>基金數額增減明細表!Print_Area</vt:lpstr>
      <vt:lpstr>'現金流量預計表 (90)'!Print_Area</vt:lpstr>
      <vt:lpstr>貸出款明細表!Print_Area</vt:lpstr>
      <vt:lpstr>業務外收入明細表!Print_Area</vt:lpstr>
      <vt:lpstr>業務計畫!Print_Area</vt:lpstr>
      <vt:lpstr>'業務費用明細表-勞保局'!Print_Area</vt:lpstr>
      <vt:lpstr>'業務費用明細表-運用局'!Print_Area</vt:lpstr>
      <vt:lpstr>業務費用說明!Print_Area</vt:lpstr>
      <vt:lpstr>資產折舊!Print_Area</vt:lpstr>
      <vt:lpstr>預計平衡表!Print_Area</vt:lpstr>
      <vt:lpstr>'預計平衡表說明 (現金制)'!Print_Area</vt:lpstr>
      <vt:lpstr>預算主要表!Print_Area</vt:lpstr>
      <vt:lpstr>預算明細表!Print_Area</vt:lpstr>
      <vt:lpstr>預算參考表!Print_Area</vt:lpstr>
      <vt:lpstr>圖1!Print_Area</vt:lpstr>
      <vt:lpstr>圖2!Print_Area</vt:lpstr>
      <vt:lpstr>圖3!Print_Area</vt:lpstr>
      <vt:lpstr>增購及汰舊換新各種公務車輛!Print_Area</vt:lpstr>
      <vt:lpstr>餘絀撥補預計表!Print_Area</vt:lpstr>
      <vt:lpstr>各項費用彙計表!Print_Titles</vt:lpstr>
      <vt:lpstr>固定資產建設改良!Print_Titles</vt:lpstr>
      <vt:lpstr>固定資產建設改良擴充計畫預期進度!Print_Titles</vt:lpstr>
      <vt:lpstr>固定資產建設改良擴充資金來源!Print_Titles</vt:lpstr>
      <vt:lpstr>貸出款明細表!Print_Titles</vt:lpstr>
      <vt:lpstr>'業務費用明細表-勞保局'!Print_Titles</vt:lpstr>
      <vt:lpstr>'業務費用明細表-運用局'!Print_Titles</vt:lpstr>
      <vt:lpstr>業務費用說明!Print_Titles</vt:lpstr>
      <vt:lpstr>資產折舊!Print_Titles</vt:lpstr>
      <vt:lpstr>資產報廢!Print_Titles</vt:lpstr>
      <vt:lpstr>預計平衡表!Print_Titles</vt:lpstr>
      <vt:lpstr>增購及汰舊換新各種公務車輛!Print_Titles</vt:lpstr>
    </vt:vector>
  </TitlesOfParts>
  <Company>bli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a16534</dc:creator>
  <cp:lastModifiedBy>李正心</cp:lastModifiedBy>
  <cp:lastPrinted>2026-08-21T07:37:06Z</cp:lastPrinted>
  <dcterms:created xsi:type="dcterms:W3CDTF">2009-03-10T03:04:38Z</dcterms:created>
  <dcterms:modified xsi:type="dcterms:W3CDTF">2026-08-21T07:38:41Z</dcterms:modified>
</cp:coreProperties>
</file>